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tabRatio="804" activeTab="0"/>
  </bookViews>
  <sheets>
    <sheet name="прил №7-мз" sheetId="1" r:id="rId1"/>
  </sheets>
  <definedNames/>
  <calcPr fullCalcOnLoad="1"/>
</workbook>
</file>

<file path=xl/sharedStrings.xml><?xml version="1.0" encoding="utf-8"?>
<sst xmlns="http://schemas.openxmlformats.org/spreadsheetml/2006/main" count="1715" uniqueCount="874">
  <si>
    <t>Сравнительная эффективность</t>
  </si>
  <si>
    <t>№</t>
  </si>
  <si>
    <t>указать муниципальное образование</t>
  </si>
  <si>
    <t>Наименование заказчика</t>
  </si>
  <si>
    <t xml:space="preserve">Количество участников </t>
  </si>
  <si>
    <t>1</t>
  </si>
  <si>
    <t>2</t>
  </si>
  <si>
    <t>3</t>
  </si>
  <si>
    <t>4</t>
  </si>
  <si>
    <t xml:space="preserve">руб. </t>
  </si>
  <si>
    <t xml:space="preserve"> по</t>
  </si>
  <si>
    <t>Начальная (максимальная) цена контракта, лота,  руб.</t>
  </si>
  <si>
    <t>Наименование победителя</t>
  </si>
  <si>
    <t>Адрес победителя</t>
  </si>
  <si>
    <t>ИНН победителя</t>
  </si>
  <si>
    <t>Предложенная цена контрактов,  руб.</t>
  </si>
  <si>
    <t>5</t>
  </si>
  <si>
    <t>ИНН заказчика</t>
  </si>
  <si>
    <t>Реестровый номер закупки на ООСе</t>
  </si>
  <si>
    <t>Код ОКПД</t>
  </si>
  <si>
    <t>Кол-во допущенных участников</t>
  </si>
  <si>
    <t>Кол-во отклоненных участников</t>
  </si>
  <si>
    <t>Реестровый номер контракта на ООСе</t>
  </si>
  <si>
    <t>Цена заключенного контракта, руб.</t>
  </si>
  <si>
    <t>Наименование поставщика, исполнителя, подрядчика</t>
  </si>
  <si>
    <t>ИНН поставщика, исполнителя, подрядчика</t>
  </si>
  <si>
    <t>Способ определения поставщика</t>
  </si>
  <si>
    <t>Объект закупки (предмет контракта)</t>
  </si>
  <si>
    <t>Дата размещения закупки</t>
  </si>
  <si>
    <t xml:space="preserve">% </t>
  </si>
  <si>
    <t xml:space="preserve"> </t>
  </si>
  <si>
    <t>Приложение №7-мз</t>
  </si>
  <si>
    <t>6</t>
  </si>
  <si>
    <t>7</t>
  </si>
  <si>
    <t>8</t>
  </si>
  <si>
    <t>9</t>
  </si>
  <si>
    <t>10</t>
  </si>
  <si>
    <t>11</t>
  </si>
  <si>
    <t>12</t>
  </si>
  <si>
    <t>13</t>
  </si>
  <si>
    <t>Дата опубликования плана-графика на ООСе по объекту закупки (дд.мм.гггг)</t>
  </si>
  <si>
    <t>Дата итогового протокола (дд.мм.гггг)</t>
  </si>
  <si>
    <t>Дата согласования с контролирующим органом (при необходимости) (дд.мм.гггг)</t>
  </si>
  <si>
    <t>Дата заключение контракта (дд.мм.гггг)</t>
  </si>
  <si>
    <t>Дата опубликования сведений по контракту на ООСе (дд.мм.гггг)</t>
  </si>
  <si>
    <t>Комитет по управлению муниципальным имуществом администрации Крапивинского муниципального района Кемеровской области</t>
  </si>
  <si>
    <t>Аукцион в электронной форме</t>
  </si>
  <si>
    <t>Поставка полиэтиленовых труб для замены водопроводных сетей на территории Крапивинского района</t>
  </si>
  <si>
    <t>24.01.2014</t>
  </si>
  <si>
    <t>10.02.2014</t>
  </si>
  <si>
    <t>0139300002814000001</t>
  </si>
  <si>
    <t>DH 25.21.21.  213</t>
  </si>
  <si>
    <t>ООО "Техстрой-Новокузнецк</t>
  </si>
  <si>
    <t>654005, Российская Федерация, Кемеровская обл, г.Новокузнецк, ул.Чайкиной, 2а, 205</t>
  </si>
  <si>
    <t>3393002662       14000002</t>
  </si>
  <si>
    <t>Администрация Зеленовского сельского поселения</t>
  </si>
  <si>
    <t>29.01.2014</t>
  </si>
  <si>
    <t>0139300002814000002</t>
  </si>
  <si>
    <t>01393000169     14000001</t>
  </si>
  <si>
    <t>Администрация Крапивинского сельского поселения</t>
  </si>
  <si>
    <t>0139300002814000003</t>
  </si>
  <si>
    <t>01393000148      14000001</t>
  </si>
  <si>
    <t>Администрация Крапивинского муниципального района</t>
  </si>
  <si>
    <t>4235001916</t>
  </si>
  <si>
    <t>Оказание услуг по перевозке пассажиров автобусом общего пользования</t>
  </si>
  <si>
    <t>06.02.2014</t>
  </si>
  <si>
    <t>18.02.2014</t>
  </si>
  <si>
    <t>0139300002814000005</t>
  </si>
  <si>
    <t>60.21.31.    121      6.21.41.     110</t>
  </si>
  <si>
    <t>Зеленогорское государственное пассажирское автотранспортное предприятие Кемеровской области</t>
  </si>
  <si>
    <t>652449, Российская Федерация, Кемеровская область, Крапивинский район, пгт.Зеленогорский, ул.Промплощадка</t>
  </si>
  <si>
    <t>01393000028   14000005</t>
  </si>
  <si>
    <t>Администрация Крапивинского городского поселения</t>
  </si>
  <si>
    <t>4212009130</t>
  </si>
  <si>
    <t>Оказание услуг специальной техники по уборке территории в пгт.Крапивинский Крапивинского района Кемеровской области</t>
  </si>
  <si>
    <t>26.02.2014</t>
  </si>
  <si>
    <t>0139300002814000006</t>
  </si>
  <si>
    <t>90.03.13.   111</t>
  </si>
  <si>
    <t>ИП Сметанина Ольга Владимировна</t>
  </si>
  <si>
    <t>652440, Российская Федерация, Кемеровская обл, Крапивинский район, пгт.Крапивинский, ул.Кирова, д43, корп А, 4</t>
  </si>
  <si>
    <t>0139300009214    000006</t>
  </si>
  <si>
    <t>Оказание услуг по заправке бензином АИ-92 (РЕГУЛЯР-92) автотранспорта администрации Крапивинского городского поселения</t>
  </si>
  <si>
    <t>27.02.14</t>
  </si>
  <si>
    <t>0139300002814000009</t>
  </si>
  <si>
    <t>23.20.11.228</t>
  </si>
  <si>
    <t>ОАО Газпром-Корпоративные продажи</t>
  </si>
  <si>
    <t>650036 г.Кемерово, ул.Мирная, 2</t>
  </si>
  <si>
    <t>20.03.2014</t>
  </si>
  <si>
    <t>25.03.2014</t>
  </si>
  <si>
    <t>02.04.2014</t>
  </si>
  <si>
    <t>03.2014</t>
  </si>
  <si>
    <t>0139300009214    000007</t>
  </si>
  <si>
    <t xml:space="preserve"> МКС(К)ОУ для обучающихся, воспитанников с ограниченными возможностями здоровья "Крапивинская специальная (коррекционная) общеобразовательная школа - интернат               VIII вида"</t>
  </si>
  <si>
    <t>4235004427</t>
  </si>
  <si>
    <t>Поставка бензина АИ-92 (РЕГУЛЯР-92), для нужд МКС(К)ОУ для обучающихся, воспитанников с ограниченными возможностями здоровья "Крапивинская специальная (коррекционная) общеобразовательная школа - интернат               VIII вида"</t>
  </si>
  <si>
    <t xml:space="preserve"> 12.03.2014</t>
  </si>
  <si>
    <t>0139300002814000014</t>
  </si>
  <si>
    <t>21.03.2014</t>
  </si>
  <si>
    <t>26.03.2014</t>
  </si>
  <si>
    <t>03.04.2014</t>
  </si>
  <si>
    <t>МБУ "Автохозяйство Крапивинского муниципального района"</t>
  </si>
  <si>
    <t>4212032837</t>
  </si>
  <si>
    <t>Поставка нефтепродуктов (бензин АИ-92 (Регуляр-92), дизельное топливо), для нужд МБУ "Автохозяйство Крапивинского муниципального района"</t>
  </si>
  <si>
    <t>28.02.2014</t>
  </si>
  <si>
    <t>0139300002814000016</t>
  </si>
  <si>
    <t>27.03.2014</t>
  </si>
  <si>
    <t>07.04.2014</t>
  </si>
  <si>
    <t>0339300296814    000006</t>
  </si>
  <si>
    <t>Поставка нефтепродуктов (бензин АИ-92 (Регуляр-92), для нужд МБУ "Автохозяйство Крапивинского муниципального района"</t>
  </si>
  <si>
    <t>0139300002814000017</t>
  </si>
  <si>
    <t>ООО КМП-ойл розница</t>
  </si>
  <si>
    <t>650000 г.Кемерово, ул.Островского, 16</t>
  </si>
  <si>
    <t>28.03.2014</t>
  </si>
  <si>
    <t>0339300296814    000007</t>
  </si>
  <si>
    <t>0139300002814000018</t>
  </si>
  <si>
    <t>нет заявок</t>
  </si>
  <si>
    <t>МБУ "Комплексный центр социального обслуживания населения" Крапивинского района</t>
  </si>
  <si>
    <t>Поставка нефтепродуктов (бензин АИ-92 (Регуляр-92), для нужд муниципального бюджетного учреждения "Комплексный центр социального обслуживания населения" Крапивинского муниципального района</t>
  </si>
  <si>
    <t>27.02.2014</t>
  </si>
  <si>
    <t>0139300002814000020</t>
  </si>
  <si>
    <t>03.04.20144</t>
  </si>
  <si>
    <t>09.04.2014</t>
  </si>
  <si>
    <t>03393002493   14000006</t>
  </si>
  <si>
    <t>Муниципальное бюджетное учреждение здравоохранения "Крапивинская центральная районная больница"</t>
  </si>
  <si>
    <t>4235002282</t>
  </si>
  <si>
    <t>Поставка перчаток хирургических</t>
  </si>
  <si>
    <t>0139300002814000021</t>
  </si>
  <si>
    <t>25.13.60.100</t>
  </si>
  <si>
    <t>ИП Мартынюк С.А.</t>
  </si>
  <si>
    <t>246518414690</t>
  </si>
  <si>
    <t>660119 Красноярск, ул.40 лет Победы, 4,30</t>
  </si>
  <si>
    <t>0339300018714000021</t>
  </si>
  <si>
    <t>0139300002814000022</t>
  </si>
  <si>
    <t>23.20.11.  228</t>
  </si>
  <si>
    <t>ООО "Компания Центр"</t>
  </si>
  <si>
    <t>650051, РФ, Кемеровская обл, г.Кемерово, Кузнецкий проспект, дом 137, корп.А</t>
  </si>
  <si>
    <t>01.04.2014</t>
  </si>
  <si>
    <t>16.04.2014</t>
  </si>
  <si>
    <t>18.04.2014</t>
  </si>
  <si>
    <t>033930296814000006</t>
  </si>
  <si>
    <t>14</t>
  </si>
  <si>
    <t>Поставка реагентов для гематологических исследований</t>
  </si>
  <si>
    <t>14.03.2014</t>
  </si>
  <si>
    <t>0139300002814000023</t>
  </si>
  <si>
    <t>24.66.42.310</t>
  </si>
  <si>
    <t>ООО Конверт-Сервис М</t>
  </si>
  <si>
    <t>4206017213</t>
  </si>
  <si>
    <t>650066 Кемерово, пр.Ленина, 76А, 7</t>
  </si>
  <si>
    <t>0339300018714000023</t>
  </si>
  <si>
    <t>15</t>
  </si>
  <si>
    <t>Поставка сортового угля для коммунально-бытовых нужд населения Крапивинского городского поселения в 2014 году по государственным регулируемым ценам</t>
  </si>
  <si>
    <t>0139300002814000026</t>
  </si>
  <si>
    <t>10.10.11.157</t>
  </si>
  <si>
    <t>ООО "Кузбасстопливосбыт"</t>
  </si>
  <si>
    <t>650000, РФ, Кемеровская обл, г.Кемерово, 50 лет Октября, 4</t>
  </si>
  <si>
    <t>21.04.2014</t>
  </si>
  <si>
    <t>30.04.2014</t>
  </si>
  <si>
    <t>12.05.2014</t>
  </si>
  <si>
    <t>16.05.2014</t>
  </si>
  <si>
    <t>0139300009214000008</t>
  </si>
  <si>
    <t>16</t>
  </si>
  <si>
    <t>Поставка лекарственных средств для льготной категории граждан Крапивнского муниципального района, имеющих льготу согласно Поставновления Правительства РФ от 30.07.1994 №890</t>
  </si>
  <si>
    <t>17.04.2014</t>
  </si>
  <si>
    <t>0139300002814000027</t>
  </si>
  <si>
    <t>24.42.13.410</t>
  </si>
  <si>
    <t>ОАО Аптеки Кузбасса</t>
  </si>
  <si>
    <t>4205097745</t>
  </si>
  <si>
    <t>650002 Кемерово, ул.Институтская, 28А</t>
  </si>
  <si>
    <t>0339300018714000027</t>
  </si>
  <si>
    <t>17</t>
  </si>
  <si>
    <t>администрация Шевелевского сельского поселения</t>
  </si>
  <si>
    <t>4212008506</t>
  </si>
  <si>
    <t>Долевое участие в  строительстве многоквартирного жилого дома для обеспечения муниципальных нужд</t>
  </si>
  <si>
    <t>24.04.2014</t>
  </si>
  <si>
    <t>0139300002814000028</t>
  </si>
  <si>
    <t>45.21.12.110</t>
  </si>
  <si>
    <t>не состоялся</t>
  </si>
  <si>
    <t>18</t>
  </si>
  <si>
    <r>
      <t>выполнение работ, оказания услуг по санитарной обработке (дератизации, дезинсекции) помещений МБУЗ «Крапивинская ЦРБ»</t>
    </r>
    <r>
      <rPr>
        <sz val="9"/>
        <color indexed="8"/>
        <rFont val="Times New Roman"/>
        <family val="1"/>
      </rPr>
      <t xml:space="preserve"> </t>
    </r>
  </si>
  <si>
    <t>11.04.2014</t>
  </si>
  <si>
    <t>0139300002814000031</t>
  </si>
  <si>
    <t>74.70.11.110</t>
  </si>
  <si>
    <t>ГБУЗ Дезинфкционная стация</t>
  </si>
  <si>
    <t>4206006966</t>
  </si>
  <si>
    <t>650036 Кемерово, ул.Терешковой, 52Б,73</t>
  </si>
  <si>
    <t>0339300018714000026</t>
  </si>
  <si>
    <t>19</t>
  </si>
  <si>
    <t>МБУЗ "Крапивинская центральная районная больница"</t>
  </si>
  <si>
    <t>Поставка канцелярских товаров</t>
  </si>
  <si>
    <t>0139300002814000032</t>
  </si>
  <si>
    <t>51.47.22.110</t>
  </si>
  <si>
    <t>ООО "Лико-Центр"</t>
  </si>
  <si>
    <t>650903, РФ, Кемеровская обл, г.Кемерово, ул.Новогодняя, 14, 44</t>
  </si>
  <si>
    <t>15.05.2014</t>
  </si>
  <si>
    <t>29.05.2014</t>
  </si>
  <si>
    <t>339300018714000028</t>
  </si>
  <si>
    <t>20</t>
  </si>
  <si>
    <t>Выполнение работ по ремонту и техническому обслуживанию медицинского оборудования</t>
  </si>
  <si>
    <t>0139300002814000033</t>
  </si>
  <si>
    <t>33.10.92.110</t>
  </si>
  <si>
    <t>ООО "МЕДСЕРВИС"</t>
  </si>
  <si>
    <t>650991, РФ, Кемеровская обл, г.Кемерово, ул.Карболитовская, 1, 217</t>
  </si>
  <si>
    <t>26.05.2014</t>
  </si>
  <si>
    <t>06.06.2014</t>
  </si>
  <si>
    <t>339300018714000032</t>
  </si>
  <si>
    <t>21</t>
  </si>
  <si>
    <t>Поставка дефибриллятора-монитора с универсальным питанием</t>
  </si>
  <si>
    <t>0139300002814000034</t>
  </si>
  <si>
    <t>33.10.15.512</t>
  </si>
  <si>
    <t>ООО СаМед</t>
  </si>
  <si>
    <t>426057, РФ, Респ.Удмуртская, г.Ижевск, ул.Красная, 122А, 40</t>
  </si>
  <si>
    <t>27.05.2014</t>
  </si>
  <si>
    <t>339300018714000025</t>
  </si>
  <si>
    <t>22</t>
  </si>
  <si>
    <t>МБОУ "Крапивинский детский сад № 1 "Солнышко"</t>
  </si>
  <si>
    <t>Ремонт пола в здании МБДОУ "Крапивинский детский сад № 1 "Солнышко"</t>
  </si>
  <si>
    <t>0139300002814000035</t>
  </si>
  <si>
    <t>45.43.22.110</t>
  </si>
  <si>
    <t>ООО "Энергия"</t>
  </si>
  <si>
    <t>650070, РФ, Кемеровская обл, г.Кемерово, пр-кт Молодежный, д.11, кв.81</t>
  </si>
  <si>
    <t>19.05.2014</t>
  </si>
  <si>
    <t>02.06.2014</t>
  </si>
  <si>
    <t>0339300271914000002</t>
  </si>
  <si>
    <t>23</t>
  </si>
  <si>
    <t>Поставка экстемпоральных лекарственных средств</t>
  </si>
  <si>
    <t>06.05.2014</t>
  </si>
  <si>
    <t>0139300002814000037</t>
  </si>
  <si>
    <t>24.42.13.670</t>
  </si>
  <si>
    <t>ОАО "Аптеки Кузбасса"</t>
  </si>
  <si>
    <t>650002, РФ, Кемеровская обл, г.Кемерово, ул.Институтская, 28а</t>
  </si>
  <si>
    <t>339300018714000029</t>
  </si>
  <si>
    <t>24</t>
  </si>
  <si>
    <t>Поставка продуктов питания (мясо говядина на кости)</t>
  </si>
  <si>
    <t>0139300002814000038</t>
  </si>
  <si>
    <t>15.11.12.121</t>
  </si>
  <si>
    <t>ООО "Митторг"</t>
  </si>
  <si>
    <t>644519, РФ, Омская обл, Омский р-н, с.Калинино, ул.Советская,     дом 2 "в"</t>
  </si>
  <si>
    <t>30.05.2014</t>
  </si>
  <si>
    <t>339300018714000031</t>
  </si>
  <si>
    <t>25</t>
  </si>
  <si>
    <t>Поставка чистящих и моющих средств</t>
  </si>
  <si>
    <t>0139300002814000039</t>
  </si>
  <si>
    <t>24.51.44.120</t>
  </si>
  <si>
    <t>ООО "Интерновопласт-Сибирь"</t>
  </si>
  <si>
    <t>650003, РФ, Кемеровская обл, г.Кемерово, б-р Строителей, 28/1, 136</t>
  </si>
  <si>
    <t>339300018714000030</t>
  </si>
  <si>
    <t>26</t>
  </si>
  <si>
    <t>Поставка строительных материалов</t>
  </si>
  <si>
    <t>0139300002814000040</t>
  </si>
  <si>
    <t>51.53.24.115</t>
  </si>
  <si>
    <t>ООО "Строй-Маркет-К"</t>
  </si>
  <si>
    <t>650021, РФ, Кемеровская обл, г.Кемерово, ул.Чистопольская, 5</t>
  </si>
  <si>
    <t>16.06.2014</t>
  </si>
  <si>
    <t>19.06.2014</t>
  </si>
  <si>
    <t>339300018714000033</t>
  </si>
  <si>
    <t>27</t>
  </si>
  <si>
    <t>Ремонт дорожного покрытия в пгт.Крапивинский Кемеровской области</t>
  </si>
  <si>
    <t>13.05.2014</t>
  </si>
  <si>
    <t>0139300002814000042</t>
  </si>
  <si>
    <t>45.23.11.199</t>
  </si>
  <si>
    <t>ИП Смет анина О.В.</t>
  </si>
  <si>
    <t>421270419454</t>
  </si>
  <si>
    <t>652440 Кемеровская обл, пгт.Крапивинский, ул.Кирова, 43А,4</t>
  </si>
  <si>
    <t>0139300009214000009</t>
  </si>
  <si>
    <t>28</t>
  </si>
  <si>
    <t>0139300002814000044</t>
  </si>
  <si>
    <t>ООО ГлавУКС-Инвест</t>
  </si>
  <si>
    <t>4205248698</t>
  </si>
  <si>
    <t>650000 г.Кемерово, пр.Советский, 60,103</t>
  </si>
  <si>
    <t>0139300022214000004</t>
  </si>
  <si>
    <t>29</t>
  </si>
  <si>
    <t>администрация Крапивинского сельского поселения</t>
  </si>
  <si>
    <t>4212008288</t>
  </si>
  <si>
    <t>Замена ветхой водопроводной сети по с.Междугорное</t>
  </si>
  <si>
    <t>0139300002814000045</t>
  </si>
  <si>
    <t>45.33.20.192</t>
  </si>
  <si>
    <t>0139300014814000002</t>
  </si>
  <si>
    <t>30</t>
  </si>
  <si>
    <t>Поставка постельных принадлежностей</t>
  </si>
  <si>
    <t>0139300002814000046</t>
  </si>
  <si>
    <t>17.40.12.114</t>
  </si>
  <si>
    <t>ООО Торговый дом текстиля</t>
  </si>
  <si>
    <t>5405381427</t>
  </si>
  <si>
    <t>630102г.Новосибирск, ул.Восход, 26/1</t>
  </si>
  <si>
    <t>0339300018714000034</t>
  </si>
  <si>
    <t>31</t>
  </si>
  <si>
    <t>Поставка рентгеновской пленки</t>
  </si>
  <si>
    <t>0139300002814000047</t>
  </si>
  <si>
    <t>24.64.11.111</t>
  </si>
  <si>
    <t>ООО МедЛайе</t>
  </si>
  <si>
    <t>5506226202</t>
  </si>
  <si>
    <t>644018 г.Омск, п.Чкаловский, ул.1-я Индустриальная, 4,216</t>
  </si>
  <si>
    <t>0339300018714000035</t>
  </si>
  <si>
    <t>32</t>
  </si>
  <si>
    <t>администрация Борисовского сельского поселения</t>
  </si>
  <si>
    <t>4212007710</t>
  </si>
  <si>
    <t>Замена ветхой водопроводной сети с.Борисово ул.Кузнецкая, ул.Кирова (от центра до школы) Крапивинского муниципального района</t>
  </si>
  <si>
    <t>0139300002814000049</t>
  </si>
  <si>
    <t>0139300015114000002</t>
  </si>
  <si>
    <t>33</t>
  </si>
  <si>
    <t>Поставка теплоизоляционных материалов для утепления теплотрасс с.Борисово КМР КО</t>
  </si>
  <si>
    <t>0139300002814000050</t>
  </si>
  <si>
    <t>25.12.41.514</t>
  </si>
  <si>
    <t>ООО СК ТСТ</t>
  </si>
  <si>
    <t>2460035461</t>
  </si>
  <si>
    <t>660048 г.Красноярск, ул.Маерчика, 101</t>
  </si>
  <si>
    <t>0139300015114000001</t>
  </si>
  <si>
    <t>34</t>
  </si>
  <si>
    <t>Поставка нефтепродуктов (бензин АИ-92 (регуляр-92), дизельное топливо) для нужд МБУ Автохозяйство КМР</t>
  </si>
  <si>
    <t>0139300002814000051</t>
  </si>
  <si>
    <t>ООО Газпромнефть-Корпаративные продажи</t>
  </si>
  <si>
    <t>191015 г.Санкт-Петербург, ул.Парадная, 1, литерА</t>
  </si>
  <si>
    <t>0339300296814000007</t>
  </si>
  <si>
    <t>35</t>
  </si>
  <si>
    <t>Замена ветхой водопроводной сети пгт.Крапивинский КМР КО</t>
  </si>
  <si>
    <t>0139300002814000052</t>
  </si>
  <si>
    <t>ИП Сметанина О.В.</t>
  </si>
  <si>
    <t>0339300266214000005</t>
  </si>
  <si>
    <t>36</t>
  </si>
  <si>
    <t>Поставка теплоизоляционных материалов для утепления теплотрасс пгт.Крапивинский КМР КО</t>
  </si>
  <si>
    <t xml:space="preserve"> ь</t>
  </si>
  <si>
    <t>0139300002814000053</t>
  </si>
  <si>
    <t>ООО Теплострой-Новосибирск</t>
  </si>
  <si>
    <t>5401336712</t>
  </si>
  <si>
    <t>630091г.Новосибирск, ул.Фрунзе, 5</t>
  </si>
  <si>
    <t>0339300266214000004</t>
  </si>
  <si>
    <t>37</t>
  </si>
  <si>
    <t>МБОУ "Борисовская средняя общеобразовательная школа</t>
  </si>
  <si>
    <t>4235000895</t>
  </si>
  <si>
    <t>Капитальный ремонт "(дополнительные работы) здания МБОУ "Борисовская средняя общеобразовательная школа</t>
  </si>
  <si>
    <t>29.04.2014</t>
  </si>
  <si>
    <t>0139300002814000041</t>
  </si>
  <si>
    <t>45.21.15.120</t>
  </si>
  <si>
    <t>ООО "СтройСервис Плюс"</t>
  </si>
  <si>
    <t>4205202380</t>
  </si>
  <si>
    <t>650044 г.Кемерово, ул.Нахимова,  32Б</t>
  </si>
  <si>
    <t>0339300274414000002</t>
  </si>
  <si>
    <t>38</t>
  </si>
  <si>
    <t xml:space="preserve">Поставка продуктов питания </t>
  </si>
  <si>
    <t>05.06.2014</t>
  </si>
  <si>
    <t>0139300002814000056</t>
  </si>
  <si>
    <t>15.12.12.111</t>
  </si>
  <si>
    <t>ООО "Аврора"</t>
  </si>
  <si>
    <t>4205148020</t>
  </si>
  <si>
    <t>650023, г.Кемерово, пр.Московский, 9Б, 72</t>
  </si>
  <si>
    <t>0339300018714000038</t>
  </si>
  <si>
    <t>39</t>
  </si>
  <si>
    <t>Поставка лекарственных средств детям-сиротам и детям-сиротам и детям оставшимся без попечения родителей в возрасте до 6 лет, находящимся под опекой в приемной семье</t>
  </si>
  <si>
    <t>0139300002814000057</t>
  </si>
  <si>
    <t>85.14.18.190</t>
  </si>
  <si>
    <t>ООО "Центрофарма"</t>
  </si>
  <si>
    <t>6234096764</t>
  </si>
  <si>
    <t>390029, г.Рязань, ул.Высоковольтная, 40</t>
  </si>
  <si>
    <t>0339300018714000037</t>
  </si>
  <si>
    <t>40</t>
  </si>
  <si>
    <t>Поставка изделий гигиенического назначения</t>
  </si>
  <si>
    <t>17.05.2014</t>
  </si>
  <si>
    <t>0139300002814000058</t>
  </si>
  <si>
    <t>21.22.12.119</t>
  </si>
  <si>
    <t>41</t>
  </si>
  <si>
    <t>Поставка автомобильного топлива (АИ-92, дизельное топливо), для нужд МБУЗ "Крапивинская ЦРБ"</t>
  </si>
  <si>
    <t>0139300002814000059</t>
  </si>
  <si>
    <t>23.20.11.228                                  23.20.15.210</t>
  </si>
  <si>
    <t>ООО "Газпромнефть-Корпоративные продажи"</t>
  </si>
  <si>
    <t>5259033080</t>
  </si>
  <si>
    <t>191015, г.Санкт-Петербург, ул.Парадная, 1А</t>
  </si>
  <si>
    <t>0339300018714000036</t>
  </si>
  <si>
    <t>42</t>
  </si>
  <si>
    <t>4235003631</t>
  </si>
  <si>
    <t>Поставка ленточных питателей топлива ПТЛ-600 для котельной КВТС 10/25 пгт.Зеленогорский Крапивинского муниципального района Кемеровской области</t>
  </si>
  <si>
    <t>23.06.2014</t>
  </si>
  <si>
    <t>0139300002814000061</t>
  </si>
  <si>
    <t>29.56.25.996</t>
  </si>
  <si>
    <t>ООО "Торговый дом "ПромКотлоСнаб"</t>
  </si>
  <si>
    <t>2256000691</t>
  </si>
  <si>
    <t>658422, Алтайский край, Локтевский район, г.Горняк, ул.Некрасова, 37,46</t>
  </si>
  <si>
    <t>0339300266214000006</t>
  </si>
  <si>
    <t>43</t>
  </si>
  <si>
    <t>Поставка ненаркотических анальгетиков и нестероидных противовоспалительных средств</t>
  </si>
  <si>
    <t>01.07.2014</t>
  </si>
  <si>
    <t>0139300002814000063</t>
  </si>
  <si>
    <t>24.42.13.752</t>
  </si>
  <si>
    <t>ООО "Медэксперт-Северная звезда"</t>
  </si>
  <si>
    <t>5404356555</t>
  </si>
  <si>
    <t>644024, Омская область, г.Омск, ул.Лермонтова, 62</t>
  </si>
  <si>
    <t>0339300018714000039</t>
  </si>
  <si>
    <t>44</t>
  </si>
  <si>
    <t>Поставка изделий медицинского назначения</t>
  </si>
  <si>
    <t>0139300002814000066</t>
  </si>
  <si>
    <t>33.10.15.616</t>
  </si>
  <si>
    <t>ООО "Перспектива-Мед"</t>
  </si>
  <si>
    <t>4205245760</t>
  </si>
  <si>
    <t>650021, г.Кемерово, ул.Павленко, 1А</t>
  </si>
  <si>
    <t>0339300018714000040</t>
  </si>
  <si>
    <t>45</t>
  </si>
  <si>
    <t>Выполнение работ по ремонту рентгеновского аппарата № 04090 с заменой рентгеновского излучателя</t>
  </si>
  <si>
    <t>24.07.2014</t>
  </si>
  <si>
    <t>0139300002814000067</t>
  </si>
  <si>
    <t>ООО "Медсервис"</t>
  </si>
  <si>
    <t>4205101374</t>
  </si>
  <si>
    <t>650991, г.Кемерово, ул.Карболитовская, 1,217</t>
  </si>
  <si>
    <t>0339300018714000043</t>
  </si>
  <si>
    <t>46</t>
  </si>
  <si>
    <t>Подготовка технических планов, выполнение кадастровых работ и постановка на государственный учет объектов теплоснабжения и земельных участков под ними</t>
  </si>
  <si>
    <t>15.07.2014</t>
  </si>
  <si>
    <t>0139300002814000069</t>
  </si>
  <si>
    <t>74.20.37.990</t>
  </si>
  <si>
    <t>ГПКО "Центр технической инвентаризации Кемеровской области"</t>
  </si>
  <si>
    <t>4205006850</t>
  </si>
  <si>
    <t>650070, г.Кемерово, ул.Заузелкова, 2</t>
  </si>
  <si>
    <t>0339300266214000007</t>
  </si>
  <si>
    <t>47</t>
  </si>
  <si>
    <t>Ремонт уличного освещения в пгт.Крапивинский</t>
  </si>
  <si>
    <t>18.07.2014</t>
  </si>
  <si>
    <t>0139300002814000070</t>
  </si>
  <si>
    <t>45.21.34.150</t>
  </si>
  <si>
    <t>ООО "ОМЕГА"</t>
  </si>
  <si>
    <t>4212126972</t>
  </si>
  <si>
    <t>652523, Кемеровская обл, г.Ленинск-Кузнецкий, ул.Телефонная, 15б</t>
  </si>
  <si>
    <t>0139300009214000013</t>
  </si>
  <si>
    <t>48</t>
  </si>
  <si>
    <t>Предоставление услуг по независимой оценке рыночной стоимости объектов теплоснабжения и земельных участков под ними, расположенных на территории Крапивинского муниципального района Кемеровской области</t>
  </si>
  <si>
    <t>12.08.2014</t>
  </si>
  <si>
    <t>0139300002814000074</t>
  </si>
  <si>
    <t>ООО "Профессиональная оценка"</t>
  </si>
  <si>
    <t>5406360363</t>
  </si>
  <si>
    <t>630090, Новосибирская обл, г.Новосибирск, ул.Инженерная, 4а, 214</t>
  </si>
  <si>
    <t>0339300266214000008</t>
  </si>
  <si>
    <t>итого аукционов завершено</t>
  </si>
  <si>
    <t>49</t>
  </si>
  <si>
    <t>Поставка продуктов питания</t>
  </si>
  <si>
    <t>01.08.2014</t>
  </si>
  <si>
    <t>0139300002814000081</t>
  </si>
  <si>
    <t>15.85.11.141</t>
  </si>
  <si>
    <t>ООО "Флорин Торговая Компания"</t>
  </si>
  <si>
    <t>4205261120</t>
  </si>
  <si>
    <t>650066, г.Кемерово, пр.Ленина, 71</t>
  </si>
  <si>
    <t>50</t>
  </si>
  <si>
    <t>Поставка автомобильного топлива (АИ-92, дизельное топливо)</t>
  </si>
  <si>
    <t>0139300002814000083</t>
  </si>
  <si>
    <t>ООО Газпромнефть Корпоративные продажи</t>
  </si>
  <si>
    <t>191014, г.Санкт-Петербург, ул.Парадная, дом 3, корпус 1</t>
  </si>
  <si>
    <t>51</t>
  </si>
  <si>
    <t>Обработка дорог противогололедным материалом в пгт.Крапивинский</t>
  </si>
  <si>
    <t>03.09.2014</t>
  </si>
  <si>
    <t>0139300002814000085</t>
  </si>
  <si>
    <t>90.03.13.116</t>
  </si>
  <si>
    <t>ИП Сметанина</t>
  </si>
  <si>
    <t>652440, Кемеровская обл, Крапивинский р-н, пгт.Крапивинский, ул.Кирова, дом 43, корп.А, 4</t>
  </si>
  <si>
    <t>итого аукционов объявлено</t>
  </si>
  <si>
    <t>запросы котировок</t>
  </si>
  <si>
    <t>Запрос котировок</t>
  </si>
  <si>
    <t>Оказание услуг по перевозке пассажиров на территории Крапивинского городского поселения автобусами общего пользования</t>
  </si>
  <si>
    <t>31.01.2014</t>
  </si>
  <si>
    <t>13.02.2014</t>
  </si>
  <si>
    <t>0139300002814000004</t>
  </si>
  <si>
    <t>IA 60.21.31.  111</t>
  </si>
  <si>
    <t>01393000092   14000005</t>
  </si>
  <si>
    <t>Оказание услуг по организации вывоза и утилизации твердых бытовых отходов</t>
  </si>
  <si>
    <t>0139300002814000024</t>
  </si>
  <si>
    <t>90.02.11.134</t>
  </si>
  <si>
    <t>ООО Бытовик</t>
  </si>
  <si>
    <t>652449 Кемеровская обл, Крапивинский р-н, п.Зеленогорский, ул.Центральная, 63</t>
  </si>
  <si>
    <t>0339300018714000024</t>
  </si>
  <si>
    <t>Поставка детской молочной смеси</t>
  </si>
  <si>
    <t>18.03.2014</t>
  </si>
  <si>
    <t>0139300002814000025</t>
  </si>
  <si>
    <t>15.51.20.116</t>
  </si>
  <si>
    <t>ООО Континент</t>
  </si>
  <si>
    <t>650021 г.Кемерово, ул.Шатурская, 2</t>
  </si>
  <si>
    <t>0339300018714000022</t>
  </si>
  <si>
    <t>Работы по нанесению разметки проезжей части автомобильных дорог и стоянок в пгт. Крапивинский</t>
  </si>
  <si>
    <t>0139300002814000043</t>
  </si>
  <si>
    <t>ООО СтройДорСервис</t>
  </si>
  <si>
    <t>4212034665</t>
  </si>
  <si>
    <t>652580 Кемеровская обл, Ленинск-Кузнецкий р-н, п/ст.Егозово, ул.Полевая, 10-29</t>
  </si>
  <si>
    <t>0139300009214000010</t>
  </si>
  <si>
    <t>Поставка оборудования (мясорубки) для нужд ЦРБ</t>
  </si>
  <si>
    <t>0139300002814000048</t>
  </si>
  <si>
    <t>29.53.16.510</t>
  </si>
  <si>
    <t>Оказание услуг по утилизации твердых бытовых отходов в пгт.Крапивинский</t>
  </si>
  <si>
    <t>0139300002814000054</t>
  </si>
  <si>
    <t>90.02.13.120</t>
  </si>
  <si>
    <t>4212024868</t>
  </si>
  <si>
    <t>652449 Кемеровская обл, Крапивинский р-н, пгт.Зеленогорский, ул.Центральная,38</t>
  </si>
  <si>
    <t>0139300009214000011</t>
  </si>
  <si>
    <t>Оказание услуг по вывозу твердых бытовых отходов от населения в пгт.Крапивинский</t>
  </si>
  <si>
    <t>0139300002814000055</t>
  </si>
  <si>
    <t>90.03.13.113</t>
  </si>
  <si>
    <t>ООО Крапивинская теплоснабжающая компания</t>
  </si>
  <si>
    <t>4212030879</t>
  </si>
  <si>
    <t>652449 Кемеровская обл, Крапивинский район, пгт.Зеленогорский, ул.Центральная, 406</t>
  </si>
  <si>
    <t>Поставка кислорода газообразного медицинского</t>
  </si>
  <si>
    <t>10.06.2014</t>
  </si>
  <si>
    <t>0139300002814000064</t>
  </si>
  <si>
    <t>24.11.11.160</t>
  </si>
  <si>
    <t>ООО Промгазсервис</t>
  </si>
  <si>
    <t>4212011851</t>
  </si>
  <si>
    <t>652523 г.Ленинск-Кузнецйкий, пер.Северная промзона, 17</t>
  </si>
  <si>
    <t>администрация Зеленогорского городского поселения</t>
  </si>
  <si>
    <t>4212008915</t>
  </si>
  <si>
    <t>Оказание услуг спецтхники по благоустройству территории с привлечением спецтехники</t>
  </si>
  <si>
    <t>07.07.2014</t>
  </si>
  <si>
    <t>22,07.2014</t>
  </si>
  <si>
    <t>0139300002814000065</t>
  </si>
  <si>
    <t>90.03.13.111</t>
  </si>
  <si>
    <t>0139300015614000001</t>
  </si>
  <si>
    <t>Возмещение убытков, возникших в результате применения государственных регулируемых цен на сжиженный для коммунально-бытовых нужд населения пгт.Крапивинский</t>
  </si>
  <si>
    <t>25.07.2014</t>
  </si>
  <si>
    <t>0139300002814000071</t>
  </si>
  <si>
    <t>11.10.20.310</t>
  </si>
  <si>
    <t>ОАО Кузбассгазификация</t>
  </si>
  <si>
    <t>4205001919</t>
  </si>
  <si>
    <t>650010 г.Кемерово, ул.Красноармейская, 64</t>
  </si>
  <si>
    <t>27908.2014</t>
  </si>
  <si>
    <t>0339300009214000014</t>
  </si>
  <si>
    <t>Оказание услуг по техническому обслуживанию лифтов</t>
  </si>
  <si>
    <t>0139300002814000073</t>
  </si>
  <si>
    <t>ООО Кемеровская лифтовая компания</t>
  </si>
  <si>
    <t>4205276021</t>
  </si>
  <si>
    <t>650070 г.Кемерово, пер.Щегловский, 3А</t>
  </si>
  <si>
    <t>0339300002814000044</t>
  </si>
  <si>
    <t>15.08.2014</t>
  </si>
  <si>
    <t>0139300002814000076</t>
  </si>
  <si>
    <t>0139300015614000002</t>
  </si>
  <si>
    <t>Поставка нефтепродуктов (бензин АИ-92 (Регуляр-92), дизельного топлива)</t>
  </si>
  <si>
    <t>28.08.2014</t>
  </si>
  <si>
    <t>0139300002814000078</t>
  </si>
  <si>
    <t>23.20.15.228</t>
  </si>
  <si>
    <t>191015 г.Санкт-Петербург, ул.Парадная, 3, к.1</t>
  </si>
  <si>
    <t>0339300002968000008</t>
  </si>
  <si>
    <t>ОАО Газпромнефть-Корпаративные продажи</t>
  </si>
  <si>
    <t>0139300002814000079</t>
  </si>
  <si>
    <t>ООО Компания Центр</t>
  </si>
  <si>
    <t>4205172880</t>
  </si>
  <si>
    <t>650036 г.Кемерово, ул.Терешковой, 41-Б-301</t>
  </si>
  <si>
    <t>0339300002968000009</t>
  </si>
  <si>
    <t>Поставка бензина АИ-92 (Регуляр-92) для заправки автотранспорта администрации Крапивинского городского поселения</t>
  </si>
  <si>
    <t>0139300002814000080</t>
  </si>
  <si>
    <t>0139300009214000015</t>
  </si>
  <si>
    <t>МБУ КЦСОН</t>
  </si>
  <si>
    <t>Поставка нефтепродуктов (бензин АИ-92 (Регуляр-92)</t>
  </si>
  <si>
    <t>01.09.2014</t>
  </si>
  <si>
    <t>0139300002814000082</t>
  </si>
  <si>
    <t>Поставка медоборудования, изделий мед.назначения и мелкого мед.инструментария</t>
  </si>
  <si>
    <t>20.08.2014</t>
  </si>
  <si>
    <t>0139300002814000084</t>
  </si>
  <si>
    <t>33.10.15.619</t>
  </si>
  <si>
    <t>ООО МедСиб-СД</t>
  </si>
  <si>
    <t>4205017796</t>
  </si>
  <si>
    <t>650000г.Кемерово, пр.Кузнецкий, 17</t>
  </si>
  <si>
    <t>НМЦК, где нет заявок, руб.</t>
  </si>
  <si>
    <t>электронные аукционы</t>
  </si>
  <si>
    <t>Крапивинский муниципальный район</t>
  </si>
  <si>
    <t>Первый зам.главы КМР                                              Т.И. Климина</t>
  </si>
  <si>
    <t>Администрация Зеленогорского городского поселения</t>
  </si>
  <si>
    <t>МБУ "Автохозяйство КМР"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</si>
  <si>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</si>
  <si>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</si>
  <si>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</si>
  <si>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</si>
  <si>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</si>
  <si>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</si>
  <si>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</si>
  <si>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</si>
  <si>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</si>
  <si>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</si>
  <si>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</si>
  <si>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</si>
  <si>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</si>
  <si>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</si>
  <si>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</si>
  <si>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</si>
  <si>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</si>
  <si>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4235005170</t>
  </si>
  <si>
    <t>69</t>
  </si>
  <si>
    <t>70</t>
  </si>
  <si>
    <t>71</t>
  </si>
  <si>
    <t>72</t>
  </si>
  <si>
    <t>73</t>
  </si>
  <si>
    <t>74</t>
  </si>
  <si>
    <t>75</t>
  </si>
  <si>
    <t>0139300002814000086</t>
  </si>
  <si>
    <t>21.22.12.510</t>
  </si>
  <si>
    <t>650021, Кемеровская обл, г.Кемерово, ул.Павленко, 1А</t>
  </si>
  <si>
    <t>МКУ "Социально-реабилитационный Центр для несовершеннолетних" Крапивинского муниципального района</t>
  </si>
  <si>
    <t>4235005163</t>
  </si>
  <si>
    <t>Поставка автобуса специального для перевозки детей</t>
  </si>
  <si>
    <t>18.09.2014</t>
  </si>
  <si>
    <t>0139300002814000088</t>
  </si>
  <si>
    <t>34.10.30.559</t>
  </si>
  <si>
    <t>ООО "КузбассСпецТехника"</t>
  </si>
  <si>
    <t>4205250337</t>
  </si>
  <si>
    <t>650036, Кемеровская обл, г.Кемерово, ул.Терешковой, 26, 43</t>
  </si>
  <si>
    <t>Очистка дорог от снега в пгт.Крапивинский</t>
  </si>
  <si>
    <t>24.09.2014</t>
  </si>
  <si>
    <t>0139300002814000089</t>
  </si>
  <si>
    <t>90.03.13.115</t>
  </si>
  <si>
    <t>МБОУ "Зеленогорская средняя общеобразовательная школа"</t>
  </si>
  <si>
    <t>4235001842</t>
  </si>
  <si>
    <t>Устройство противоскользящего покрытия и пандуса здания МБОУ "Зеленогорская средняя общеобразовательная школа"</t>
  </si>
  <si>
    <t>30.09.2014</t>
  </si>
  <si>
    <t>0139300002814000090</t>
  </si>
  <si>
    <t>45.25.62.190</t>
  </si>
  <si>
    <t>ООО "АЛТАН"</t>
  </si>
  <si>
    <t>4205250591</t>
  </si>
  <si>
    <t>650066, Кемеровская обл, г.Кемерово, пр-т Ленина, 82В, 29</t>
  </si>
  <si>
    <t>МБОУ "Крапивинская средняя общеобразовательная школа"</t>
  </si>
  <si>
    <t>4235004339</t>
  </si>
  <si>
    <t>Устройство противоскользящего покрытия и пандуса здания МБОУ "Крапивинская средняя общеобразовательная школа"</t>
  </si>
  <si>
    <t>0139300002814000091</t>
  </si>
  <si>
    <t>4205228211</t>
  </si>
  <si>
    <t>650070, Кемеровская обл, г.Кемерово, пр-кт Молодежный, д.11, кв.81</t>
  </si>
  <si>
    <t>Капитальный ремонт тепловой сети пгт.Зеленогорский</t>
  </si>
  <si>
    <t>03.10.2014</t>
  </si>
  <si>
    <t>0139300002814000092</t>
  </si>
  <si>
    <t>45.21.42.192</t>
  </si>
  <si>
    <t>ООО "Термо-АС"</t>
  </si>
  <si>
    <t>4212010537</t>
  </si>
  <si>
    <t>652523, Кемеровская обл, г.Ленинск-Кузнецкий, ул.Юргинская, 6</t>
  </si>
  <si>
    <t>ООО "Термо-АС</t>
  </si>
  <si>
    <t>Поставка дезинфицирующих средств и кожных антисептиков</t>
  </si>
  <si>
    <t>0139300002814000096</t>
  </si>
  <si>
    <t>24.20.14.197</t>
  </si>
  <si>
    <t>08.10.2014</t>
  </si>
  <si>
    <t>0139300002814000097</t>
  </si>
  <si>
    <t>23.20.11.228    23.20.15.220</t>
  </si>
  <si>
    <t>ООО "Газпромнефть-Корпоративные продажи</t>
  </si>
  <si>
    <t>Услуги по зимнему содержанию проездов</t>
  </si>
  <si>
    <t>10.10.2014</t>
  </si>
  <si>
    <t>0139300002814000098</t>
  </si>
  <si>
    <t>ОАО Крапивиноавтодор</t>
  </si>
  <si>
    <t>4212427095</t>
  </si>
  <si>
    <t>652440, Кемеровская обл, Крапивинский р-н, пгт.Крапивинский, ул.Мостовая, 32</t>
  </si>
  <si>
    <t>Покупка жилого помещения для муниципальных нужд</t>
  </si>
  <si>
    <t>0139300002814000099</t>
  </si>
  <si>
    <t>70.12.11.000</t>
  </si>
  <si>
    <t>Соснина Наталья Федоровна</t>
  </si>
  <si>
    <t>422303225096</t>
  </si>
  <si>
    <t>653218, Кемеровская обл, Прокопьевский район, п.Большой Керлегеш, ул.Весенняя, 45</t>
  </si>
  <si>
    <t>0139300002814000100</t>
  </si>
  <si>
    <t>0139300002814000101</t>
  </si>
  <si>
    <t>МАУК "Сельский Дом культуры д.Шевели"</t>
  </si>
  <si>
    <t>4212034256</t>
  </si>
  <si>
    <t>Услуги по производству одежды сцены</t>
  </si>
  <si>
    <t>02.10.2014</t>
  </si>
  <si>
    <t>1039300007614000001</t>
  </si>
  <si>
    <t>17.54.99.000</t>
  </si>
  <si>
    <t>ООО "УВ Транс"</t>
  </si>
  <si>
    <t>4205124004</t>
  </si>
  <si>
    <t>650055, Кемеровская обл, г.Кемерово, ул.Сибиряков-Гвардейцев, 7, 2</t>
  </si>
  <si>
    <t xml:space="preserve">Услуги по монтажу постановочного освещения и электрозвукоусиления </t>
  </si>
  <si>
    <t>1039300007614000002</t>
  </si>
  <si>
    <t>45.34.32.110</t>
  </si>
  <si>
    <t>ООО "ЛТМ Мьюзик"</t>
  </si>
  <si>
    <t>5003093620</t>
  </si>
  <si>
    <t>142703, Московская обл, Ленинский район, г.Видное, ул.Строительная, 15</t>
  </si>
  <si>
    <t>27.10.2014</t>
  </si>
  <si>
    <t>0139300002814000103</t>
  </si>
  <si>
    <t>ООО "АКСИОМА"</t>
  </si>
  <si>
    <t>6658446821</t>
  </si>
  <si>
    <t>620028, Свердловская обл, г.Екатеринбург, ул.Долорес Ибаррури, 2, 18</t>
  </si>
  <si>
    <t>Поставка расходных медицинских материалов (шприцы, системы переливания растворов)</t>
  </si>
  <si>
    <t>0139300002814000106</t>
  </si>
  <si>
    <t>33.10.15.121</t>
  </si>
  <si>
    <t>Поставка угля для коммунально-бытовых нужд населения Крапивинского муниципального района</t>
  </si>
  <si>
    <t>12.11.2014</t>
  </si>
  <si>
    <t>0139300002814000108</t>
  </si>
  <si>
    <t>10.10.10.141</t>
  </si>
  <si>
    <t xml:space="preserve">Поставка угля для коммунально-бытовых нужд населения  </t>
  </si>
  <si>
    <t>0139300002814000109</t>
  </si>
  <si>
    <t>14.11.2014</t>
  </si>
  <si>
    <t>0139300002814000110</t>
  </si>
  <si>
    <t>23.20.11.228     23.20.15.220</t>
  </si>
  <si>
    <t>0139300002814000111</t>
  </si>
  <si>
    <t>ООО "КМП-сервис"</t>
  </si>
  <si>
    <t>4205178899</t>
  </si>
  <si>
    <t>650000, Кемеровская обл, г.Кемерово, ул.Островского 16, дом 16</t>
  </si>
  <si>
    <t>0139300002814000112</t>
  </si>
  <si>
    <t>650036, Кемеровская обл, г.Кемерово, ул.Терешковой, 41 корп.Б, 609</t>
  </si>
  <si>
    <t>Поставка угля для коммунально-бытовых нужд и социальной сферы Крапивинского муниципального района</t>
  </si>
  <si>
    <t>17.11.2014</t>
  </si>
  <si>
    <t>0139300002814000115</t>
  </si>
  <si>
    <t>Услуги по очистке территории от снега</t>
  </si>
  <si>
    <t>0139300002814000116</t>
  </si>
  <si>
    <t>ООО "Бытовик п.Зеленогорский"</t>
  </si>
  <si>
    <t>652449, Кемеровская обл, Крапивинский район, пгт.Зеленогорский, ул.Центральная, 38</t>
  </si>
  <si>
    <t>Поставка фармацевтической продукции</t>
  </si>
  <si>
    <t>0139300002814000117</t>
  </si>
  <si>
    <t>24.42.12.150</t>
  </si>
  <si>
    <t>ООО "Хоспитал-Фарм"</t>
  </si>
  <si>
    <t>2221193883</t>
  </si>
  <si>
    <t>656016, Алтайский край, г.Барнаул, ул.Витебская, 18, 1</t>
  </si>
  <si>
    <t>МБУ "Комплексный центр социального обслуживания населения" Крапивинского муниципального района</t>
  </si>
  <si>
    <t>20.11.2014</t>
  </si>
  <si>
    <t>0139300002814000118</t>
  </si>
  <si>
    <t>Поставка автомобильного топлива (бензин АИ-92 (Регуляр-92), дизельное топливо)</t>
  </si>
  <si>
    <t>26.11.2014</t>
  </si>
  <si>
    <t>0139300002814000120</t>
  </si>
  <si>
    <t>28.11.2014</t>
  </si>
  <si>
    <t>0139300002814000130</t>
  </si>
  <si>
    <t>Подготовка технических паспортов, технических планов, выполнение кадастровых работ и постановка на государственный учет объектов водоснабжения и водоотведения и земельных участков под ними, расположенных на территории Крапивинского муниципального района Кемеровской области</t>
  </si>
  <si>
    <t>13.11.2014</t>
  </si>
  <si>
    <t>0139300002814000119</t>
  </si>
  <si>
    <t>ООО "Кадастровый центр"</t>
  </si>
  <si>
    <t>6658435241</t>
  </si>
  <si>
    <t>620102, Свердловская обл, г.Екатеринбург, ул.Московская, 42, 31</t>
  </si>
  <si>
    <t>0139300002814000131</t>
  </si>
  <si>
    <t xml:space="preserve">ИП Сметанина </t>
  </si>
  <si>
    <t>652440, Кемеровская обл, Крапивинский район, пгт.Крапивинский, ул.Кирова, дом 43, корп А, 4</t>
  </si>
  <si>
    <t>10.12.2014</t>
  </si>
  <si>
    <t>0139300002814000162</t>
  </si>
  <si>
    <t>76</t>
  </si>
  <si>
    <t>77</t>
  </si>
  <si>
    <t>78</t>
  </si>
  <si>
    <t>Поставка угля для коммунально-бытовых нужд населения</t>
  </si>
  <si>
    <t>11.12.2014</t>
  </si>
  <si>
    <t>0139300002814000164</t>
  </si>
  <si>
    <t>12.12.2014</t>
  </si>
  <si>
    <t>0139300002814000165</t>
  </si>
  <si>
    <t>29.11.2014</t>
  </si>
  <si>
    <t>0139300002814000166</t>
  </si>
  <si>
    <t>0139300002814000087</t>
  </si>
  <si>
    <t>0</t>
  </si>
  <si>
    <t>ООО "Бене вобис"</t>
  </si>
  <si>
    <t>2463206370</t>
  </si>
  <si>
    <t>660036, г.Красноярск,               а/я 26824</t>
  </si>
  <si>
    <t>Капитальный ремонт водопроводных сетей</t>
  </si>
  <si>
    <t>0139300002814000093</t>
  </si>
  <si>
    <t>45.33.20.190</t>
  </si>
  <si>
    <t>ООО "Водопроводно-канализационное управление"</t>
  </si>
  <si>
    <t>4212427514</t>
  </si>
  <si>
    <t>652449, Кемеровская обл, Крапивинский район, пгт.Зеленогорский, ул.Центральная, 63</t>
  </si>
  <si>
    <t xml:space="preserve">Капитальный ремонт тепловой сети    </t>
  </si>
  <si>
    <t>0139300002814000094</t>
  </si>
  <si>
    <t>45.21.42.120</t>
  </si>
  <si>
    <t>ООО "Тепло-энергетические предприятия"</t>
  </si>
  <si>
    <t>4212427497</t>
  </si>
  <si>
    <t>Капитальный ремонт наружной канализации</t>
  </si>
  <si>
    <t>0139300002814000095</t>
  </si>
  <si>
    <t>45.21.41.120</t>
  </si>
  <si>
    <t>Поставка материалов для пломбирования зубов, инструментов и приспособлений стоматологических</t>
  </si>
  <si>
    <t>0139300002814000102</t>
  </si>
  <si>
    <t>24.42.23.161</t>
  </si>
  <si>
    <t>ООО "Стомлюкс"</t>
  </si>
  <si>
    <t>4205074868</t>
  </si>
  <si>
    <t>650024, г.Кемерово, ул.Патриотов, 10-14</t>
  </si>
  <si>
    <t>Выполнение работ по ремонту кровли</t>
  </si>
  <si>
    <t>30.10.2014</t>
  </si>
  <si>
    <t>0139300002814000104</t>
  </si>
  <si>
    <t>45.22.12.114</t>
  </si>
  <si>
    <t>ООО "Астрон Строй"</t>
  </si>
  <si>
    <t>4205216167</t>
  </si>
  <si>
    <t>650002, г.Кемерово, ул.Авроры, д.10, кв.135</t>
  </si>
  <si>
    <t>0139300002814000105</t>
  </si>
  <si>
    <t>20.10.21.190</t>
  </si>
  <si>
    <t>Возмещение убытков, возникших в результате применения государственных регулируемых цен на сжиженный газ для коммунально-бытовых нужд населения Крапивинского муниципального района</t>
  </si>
  <si>
    <t>0139300002814000113</t>
  </si>
  <si>
    <t>40.21.10.216</t>
  </si>
  <si>
    <t>650010, Кемеровская обл, г.Кемерово, ул.Красноармейская, 64</t>
  </si>
  <si>
    <t>Возмещение убытков, возникших в результате применения государственных регулируемых цен на сжиженный газ для коммунально-бытовых нужд населения пгт.Крапивинский</t>
  </si>
  <si>
    <t>0139300002814000114</t>
  </si>
  <si>
    <t>МБОУ "Банновская основная общеобразовательная школа"</t>
  </si>
  <si>
    <t>4235004480</t>
  </si>
  <si>
    <t>Оказание автотранспортных услуг для МБОУ "Банновская основная общеобразовательная школа" на 2015 год</t>
  </si>
  <si>
    <t>0139300002814000121</t>
  </si>
  <si>
    <t>60.21.32.120</t>
  </si>
  <si>
    <t>652440, Кемеровская обл, Крапивинский район, пгт.Крапивинский, ул. 60 лет Октября, 1</t>
  </si>
  <si>
    <t>МБОУ "Барачатская основная общеобразовательная школа"</t>
  </si>
  <si>
    <t>4235004515</t>
  </si>
  <si>
    <t>Оказание автотранспортных услуг для МБОУ "Барачатская основная общеобразовательная школа" на 2015 год</t>
  </si>
  <si>
    <t>0139300002814000122</t>
  </si>
  <si>
    <t>60.23.14.000</t>
  </si>
  <si>
    <t>МБОУ "Зеленовская основная общеобразовательная школа"</t>
  </si>
  <si>
    <t>4235004530</t>
  </si>
  <si>
    <t>Оказание автотранспортных услуг для МБОУ "Зеленовская основная общеобразовательная школа" на 2015 год</t>
  </si>
  <si>
    <t>0139300002814000123</t>
  </si>
  <si>
    <t>МБОУ "Мунгатская основная общеобразовательная школа"</t>
  </si>
  <si>
    <t>4235004441</t>
  </si>
  <si>
    <t>Оказание автотранспортных услуг для МБОУ "Мунгатская основная общеобразовательная школа" на 2015 год</t>
  </si>
  <si>
    <t>0139300002814000124</t>
  </si>
  <si>
    <t>МБОУ "Перехляйская основная общеобразовательная школа"</t>
  </si>
  <si>
    <t>4235004410</t>
  </si>
  <si>
    <t>Оказание автотранспортных услуг для МБОУ "Перехляйская основная общеобразовательная школа" на 2015 год</t>
  </si>
  <si>
    <t>0139300002814000125</t>
  </si>
  <si>
    <t>МБОУ "Тарадановская средняя общеобразовательная школа"</t>
  </si>
  <si>
    <t>4235004353</t>
  </si>
  <si>
    <t>Оказание автотранспортных услуг для МБОУ "Тарадановская средняя общеобразовательная школа" на 2015 год</t>
  </si>
  <si>
    <t>0139300002814000126</t>
  </si>
  <si>
    <t>МБОУ "Шевелевская средняя общеобразовательная школа"</t>
  </si>
  <si>
    <t>4235000750</t>
  </si>
  <si>
    <t>Оказание автотранспортных услуг для МБОУ "Шевелевская средняя общеобразовательная школа" на 2015 год</t>
  </si>
  <si>
    <t>0139300002814000127</t>
  </si>
  <si>
    <t>МБОУ "Борисовская средняя общеобразовательная школа"</t>
  </si>
  <si>
    <t>Оказание автотранспортных услуг для МБОУ "Борисовская средняя общеобразовательная школа" на 2015 год</t>
  </si>
  <si>
    <t>0139300002814000128</t>
  </si>
  <si>
    <t>Оказание автотранспортных услуг для МБОУ "Крапивинская средняя общеобразовательная школа" на 2015 год</t>
  </si>
  <si>
    <t>0139300002814000129</t>
  </si>
  <si>
    <t>0139300002814000132</t>
  </si>
  <si>
    <t>ООО "Крапивинская теплоснабжающая компания"</t>
  </si>
  <si>
    <t>652449, Кемеровская обл, Крапивинский район, пгт.Зеленогорский, ул.Центральная, 406</t>
  </si>
  <si>
    <t>0139300002814000133</t>
  </si>
  <si>
    <t>ООО "Бытовик"</t>
  </si>
  <si>
    <t>Содержание остановочных павильонов; памятника, сквера и детской площадки на площади им.Васильева; моста через реку Быструха в пгт.Крапивинский в зимний период</t>
  </si>
  <si>
    <t>0139300002814000134</t>
  </si>
  <si>
    <t>90.03.13.112</t>
  </si>
  <si>
    <t>ООО "Окна Века"</t>
  </si>
  <si>
    <t>4212032989</t>
  </si>
  <si>
    <t>652440, Кемеровская область, Крапивинский район, пгт.Крапивинский, ул.Юбилейная, 11В</t>
  </si>
  <si>
    <t xml:space="preserve">Итого котировок завершено </t>
  </si>
  <si>
    <t>Техническое обслуживание уличного освещения</t>
  </si>
  <si>
    <t>0139300002814000161</t>
  </si>
  <si>
    <t>45.31.13.190</t>
  </si>
  <si>
    <t>ООО "Саваоф-Строй"</t>
  </si>
  <si>
    <t>4212032361</t>
  </si>
  <si>
    <t>652440, Кемеровская область, Крапивинский район, пгт.Крапивинский, ул.Кооперативная, д.1 оф.5</t>
  </si>
  <si>
    <t>0339300018714000046</t>
  </si>
  <si>
    <t>0339300018714000047</t>
  </si>
  <si>
    <t>0339300018714000050</t>
  </si>
  <si>
    <t>0339300018714000051</t>
  </si>
  <si>
    <t>0339300018714000055</t>
  </si>
  <si>
    <t>0339300018714000056</t>
  </si>
  <si>
    <t>0339300018714000057</t>
  </si>
  <si>
    <t>0339300018714000058</t>
  </si>
  <si>
    <t>0339300018714000045</t>
  </si>
  <si>
    <t>0339300018714000048</t>
  </si>
  <si>
    <t>0339300018714000052</t>
  </si>
  <si>
    <t>0339300018714000053</t>
  </si>
  <si>
    <t>0339300018714000054</t>
  </si>
  <si>
    <t>79</t>
  </si>
  <si>
    <t>80</t>
  </si>
  <si>
    <t>81</t>
  </si>
  <si>
    <t>82</t>
  </si>
  <si>
    <t>83</t>
  </si>
  <si>
    <t>84</t>
  </si>
  <si>
    <t xml:space="preserve">Мониторинг закупок* товаров, работ, услуг  за 2014 год </t>
  </si>
  <si>
    <t>0339300249214000002</t>
  </si>
  <si>
    <t>0339300266214000010</t>
  </si>
  <si>
    <t>0339300266214000011</t>
  </si>
  <si>
    <t>0339300266214000009</t>
  </si>
  <si>
    <t>ООО МедЛайн</t>
  </si>
  <si>
    <t>0139300015614000004</t>
  </si>
  <si>
    <t>0139300015614000006</t>
  </si>
  <si>
    <t>0139300015614000007</t>
  </si>
  <si>
    <t>0139300015614000005</t>
  </si>
  <si>
    <t>0139300015614000003</t>
  </si>
  <si>
    <t>0139300296814000013</t>
  </si>
  <si>
    <t>0139300296814000010</t>
  </si>
  <si>
    <t>0139300296814000012</t>
  </si>
  <si>
    <t>0139300296814000011</t>
  </si>
  <si>
    <t>3421200891515000001</t>
  </si>
  <si>
    <t>0339300275014000002</t>
  </si>
  <si>
    <t>0139300009214000019</t>
  </si>
  <si>
    <t>исп.Корнишина Е.Г. тел.21-078</t>
  </si>
  <si>
    <t>0139300009214000016</t>
  </si>
  <si>
    <t>0139300009214000017</t>
  </si>
  <si>
    <t>3421200913015000001</t>
  </si>
  <si>
    <t>0139300009214000018</t>
  </si>
  <si>
    <t>0139300009214000020</t>
  </si>
  <si>
    <t>0139300009214000021</t>
  </si>
  <si>
    <t>0139300009214000022</t>
  </si>
  <si>
    <t>3421200913015000002</t>
  </si>
  <si>
    <t>0339300274314000002</t>
  </si>
  <si>
    <t>0139300009214000028</t>
  </si>
  <si>
    <t>0339300274913000005</t>
  </si>
  <si>
    <t>3423500451515000001</t>
  </si>
  <si>
    <t>0339300274613000006</t>
  </si>
  <si>
    <t>3423500444115000001</t>
  </si>
  <si>
    <t>3423500441015000001</t>
  </si>
  <si>
    <t>3423500435315000001</t>
  </si>
  <si>
    <t>3423500075015000001</t>
  </si>
  <si>
    <t>3423500089515600001</t>
  </si>
  <si>
    <t>0339300275014000003</t>
  </si>
  <si>
    <t>3423500517015000001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</si>
</sst>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General"/>
    <numFmt numFmtId="181" formatCode="[$-1010419]#,##0.00;\-#,##0.00"/>
    <numFmt numFmtId="182" formatCode="[$-1010419]#,##0.00%"/>
    <numFmt numFmtId="183" formatCode="[$-1010419]dd\.mm\.yyyy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  <numFmt numFmtId="190" formatCode="#,##0.0"/>
    <numFmt numFmtId="191" formatCode="[$-FC19]d\ mmmm\ yyyy\ &quot;г.&quot;"/>
    <numFmt numFmtId="192" formatCode="mmm/yyyy"/>
  </numFmts>
  <fonts count="63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2" fillId="0" borderId="0">
      <alignment/>
      <protection/>
    </xf>
    <xf numFmtId="0" fontId="0" fillId="0" borderId="0">
      <alignment wrapText="1"/>
      <protection/>
    </xf>
    <xf numFmtId="0" fontId="8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0"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4" fontId="10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49" fontId="2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0" fontId="11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wrapText="1"/>
    </xf>
    <xf numFmtId="49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10" fontId="11" fillId="0" borderId="10" xfId="59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wrapText="1"/>
    </xf>
    <xf numFmtId="1" fontId="11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wrapText="1"/>
    </xf>
    <xf numFmtId="14" fontId="3" fillId="0" borderId="10" xfId="54" applyNumberFormat="1" applyFont="1" applyFill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4" fontId="59" fillId="0" borderId="10" xfId="0" applyNumberFormat="1" applyFont="1" applyFill="1" applyBorder="1" applyAlignment="1">
      <alignment horizontal="center" vertical="center" wrapText="1"/>
    </xf>
    <xf numFmtId="4" fontId="5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1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wrapText="1"/>
    </xf>
    <xf numFmtId="49" fontId="17" fillId="0" borderId="12" xfId="0" applyNumberFormat="1" applyFont="1" applyBorder="1" applyAlignment="1">
      <alignment wrapText="1"/>
    </xf>
    <xf numFmtId="0" fontId="58" fillId="0" borderId="10" xfId="0" applyFont="1" applyBorder="1" applyAlignment="1">
      <alignment wrapText="1"/>
    </xf>
    <xf numFmtId="14" fontId="60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3" fontId="58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wrapText="1"/>
    </xf>
    <xf numFmtId="1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" fontId="1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wrapText="1"/>
    </xf>
    <xf numFmtId="0" fontId="58" fillId="0" borderId="10" xfId="0" applyFont="1" applyBorder="1" applyAlignment="1">
      <alignment horizontal="center" wrapText="1"/>
    </xf>
    <xf numFmtId="14" fontId="4" fillId="0" borderId="0" xfId="0" applyNumberFormat="1" applyFont="1" applyBorder="1" applyAlignment="1">
      <alignment wrapText="1"/>
    </xf>
    <xf numFmtId="14" fontId="2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14" fontId="2" fillId="0" borderId="10" xfId="0" applyNumberFormat="1" applyFont="1" applyBorder="1" applyAlignment="1">
      <alignment wrapText="1"/>
    </xf>
    <xf numFmtId="14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0" fontId="11" fillId="0" borderId="10" xfId="59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4" fontId="11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4" fontId="60" fillId="0" borderId="11" xfId="0" applyNumberFormat="1" applyFont="1" applyFill="1" applyBorder="1" applyAlignment="1">
      <alignment wrapText="1"/>
    </xf>
    <xf numFmtId="1" fontId="11" fillId="0" borderId="10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" fontId="10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4" fontId="60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 horizontal="center" vertical="center"/>
    </xf>
    <xf numFmtId="4" fontId="58" fillId="0" borderId="10" xfId="0" applyNumberFormat="1" applyFont="1" applyFill="1" applyBorder="1" applyAlignment="1">
      <alignment horizontal="center" vertical="center"/>
    </xf>
    <xf numFmtId="49" fontId="17" fillId="0" borderId="13" xfId="0" applyNumberFormat="1" applyFont="1" applyBorder="1" applyAlignment="1">
      <alignment wrapText="1"/>
    </xf>
    <xf numFmtId="49" fontId="11" fillId="0" borderId="11" xfId="0" applyNumberFormat="1" applyFont="1" applyBorder="1" applyAlignment="1">
      <alignment wrapText="1"/>
    </xf>
    <xf numFmtId="0" fontId="58" fillId="0" borderId="11" xfId="0" applyFont="1" applyBorder="1" applyAlignment="1">
      <alignment wrapText="1"/>
    </xf>
    <xf numFmtId="3" fontId="58" fillId="0" borderId="11" xfId="0" applyNumberFormat="1" applyFont="1" applyFill="1" applyBorder="1" applyAlignment="1">
      <alignment horizontal="center" vertical="center" wrapText="1"/>
    </xf>
    <xf numFmtId="4" fontId="17" fillId="0" borderId="11" xfId="0" applyNumberFormat="1" applyFont="1" applyFill="1" applyBorder="1" applyAlignment="1">
      <alignment horizontal="center" vertical="center" wrapText="1"/>
    </xf>
    <xf numFmtId="4" fontId="17" fillId="0" borderId="11" xfId="0" applyNumberFormat="1" applyFont="1" applyBorder="1" applyAlignment="1">
      <alignment horizontal="center" vertical="center" wrapText="1"/>
    </xf>
    <xf numFmtId="10" fontId="11" fillId="0" borderId="11" xfId="59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14" fontId="11" fillId="0" borderId="11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wrapText="1"/>
    </xf>
    <xf numFmtId="1" fontId="2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13" fillId="0" borderId="10" xfId="0" applyFont="1" applyBorder="1" applyAlignment="1">
      <alignment wrapText="1"/>
    </xf>
    <xf numFmtId="49" fontId="15" fillId="34" borderId="10" xfId="0" applyNumberFormat="1" applyFont="1" applyFill="1" applyBorder="1" applyAlignment="1">
      <alignment horizontal="center" vertical="center" wrapText="1"/>
    </xf>
    <xf numFmtId="14" fontId="61" fillId="34" borderId="10" xfId="0" applyNumberFormat="1" applyFont="1" applyFill="1" applyBorder="1" applyAlignment="1">
      <alignment wrapText="1"/>
    </xf>
    <xf numFmtId="49" fontId="15" fillId="34" borderId="11" xfId="0" applyNumberFormat="1" applyFont="1" applyFill="1" applyBorder="1" applyAlignment="1">
      <alignment horizontal="center" vertical="center" wrapText="1"/>
    </xf>
    <xf numFmtId="3" fontId="62" fillId="34" borderId="10" xfId="0" applyNumberFormat="1" applyFont="1" applyFill="1" applyBorder="1" applyAlignment="1">
      <alignment wrapText="1"/>
    </xf>
    <xf numFmtId="10" fontId="21" fillId="34" borderId="10" xfId="59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" fontId="11" fillId="34" borderId="10" xfId="0" applyNumberFormat="1" applyFont="1" applyFill="1" applyBorder="1" applyAlignment="1">
      <alignment horizontal="center" vertical="center" wrapText="1"/>
    </xf>
    <xf numFmtId="14" fontId="11" fillId="34" borderId="10" xfId="0" applyNumberFormat="1" applyFont="1" applyFill="1" applyBorder="1" applyAlignment="1">
      <alignment horizontal="center" vertical="center" wrapText="1"/>
    </xf>
    <xf numFmtId="3" fontId="61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wrapText="1"/>
    </xf>
    <xf numFmtId="0" fontId="6" fillId="34" borderId="10" xfId="0" applyFont="1" applyFill="1" applyBorder="1" applyAlignment="1">
      <alignment horizontal="left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10" fontId="17" fillId="34" borderId="10" xfId="59" applyNumberFormat="1" applyFont="1" applyFill="1" applyBorder="1" applyAlignment="1">
      <alignment horizontal="center" vertical="center" wrapText="1"/>
    </xf>
    <xf numFmtId="3" fontId="15" fillId="34" borderId="10" xfId="0" applyNumberFormat="1" applyFont="1" applyFill="1" applyBorder="1" applyAlignment="1">
      <alignment horizontal="center" vertical="center" wrapText="1"/>
    </xf>
    <xf numFmtId="4" fontId="10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wrapText="1"/>
    </xf>
    <xf numFmtId="1" fontId="11" fillId="0" borderId="10" xfId="0" applyNumberFormat="1" applyFont="1" applyFill="1" applyBorder="1" applyAlignment="1">
      <alignment wrapText="1"/>
    </xf>
    <xf numFmtId="49" fontId="15" fillId="35" borderId="10" xfId="0" applyNumberFormat="1" applyFont="1" applyFill="1" applyBorder="1" applyAlignment="1">
      <alignment horizontal="center" vertical="center" wrapText="1"/>
    </xf>
    <xf numFmtId="14" fontId="61" fillId="35" borderId="10" xfId="0" applyNumberFormat="1" applyFont="1" applyFill="1" applyBorder="1" applyAlignment="1">
      <alignment wrapText="1"/>
    </xf>
    <xf numFmtId="49" fontId="15" fillId="35" borderId="11" xfId="0" applyNumberFormat="1" applyFont="1" applyFill="1" applyBorder="1" applyAlignment="1">
      <alignment horizontal="center" vertical="center" wrapText="1"/>
    </xf>
    <xf numFmtId="3" fontId="62" fillId="35" borderId="10" xfId="0" applyNumberFormat="1" applyFont="1" applyFill="1" applyBorder="1" applyAlignment="1">
      <alignment wrapText="1"/>
    </xf>
    <xf numFmtId="3" fontId="62" fillId="35" borderId="10" xfId="0" applyNumberFormat="1" applyFont="1" applyFill="1" applyBorder="1" applyAlignment="1">
      <alignment horizontal="center" vertical="center" wrapText="1"/>
    </xf>
    <xf numFmtId="10" fontId="21" fillId="35" borderId="10" xfId="59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49" fontId="11" fillId="35" borderId="10" xfId="0" applyNumberFormat="1" applyFont="1" applyFill="1" applyBorder="1" applyAlignment="1">
      <alignment horizontal="center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14" fontId="11" fillId="35" borderId="10" xfId="0" applyNumberFormat="1" applyFont="1" applyFill="1" applyBorder="1" applyAlignment="1">
      <alignment horizontal="center" vertical="center" wrapText="1"/>
    </xf>
    <xf numFmtId="3" fontId="61" fillId="35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wrapText="1"/>
    </xf>
    <xf numFmtId="10" fontId="13" fillId="0" borderId="10" xfId="59" applyNumberFormat="1" applyFont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 wrapText="1"/>
    </xf>
    <xf numFmtId="49" fontId="20" fillId="0" borderId="0" xfId="0" applyNumberFormat="1" applyFont="1" applyFill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16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15" fillId="34" borderId="15" xfId="0" applyNumberFormat="1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wrapText="1"/>
    </xf>
    <xf numFmtId="0" fontId="18" fillId="34" borderId="12" xfId="0" applyFont="1" applyFill="1" applyBorder="1" applyAlignment="1">
      <alignment wrapText="1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9" fillId="34" borderId="16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49" fontId="15" fillId="0" borderId="15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49" fontId="15" fillId="35" borderId="15" xfId="0" applyNumberFormat="1" applyFont="1" applyFill="1" applyBorder="1" applyAlignment="1">
      <alignment horizontal="center" vertical="center" wrapText="1"/>
    </xf>
    <xf numFmtId="0" fontId="18" fillId="35" borderId="16" xfId="0" applyFont="1" applyFill="1" applyBorder="1" applyAlignment="1">
      <alignment wrapText="1"/>
    </xf>
    <xf numFmtId="0" fontId="18" fillId="35" borderId="12" xfId="0" applyFont="1" applyFill="1" applyBorder="1" applyAlignment="1">
      <alignment wrapText="1"/>
    </xf>
    <xf numFmtId="49" fontId="13" fillId="34" borderId="15" xfId="0" applyNumberFormat="1" applyFont="1" applyFill="1" applyBorder="1" applyAlignment="1">
      <alignment wrapText="1"/>
    </xf>
    <xf numFmtId="0" fontId="13" fillId="34" borderId="12" xfId="0" applyFont="1" applyFill="1" applyBorder="1" applyAlignment="1">
      <alignment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2 2" xfId="61"/>
    <cellStyle name="Процентный 2 3" xfId="62"/>
    <cellStyle name="Процентный 2 4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3"/>
  <sheetViews>
    <sheetView tabSelected="1" zoomScalePageLayoutView="0" workbookViewId="0" topLeftCell="A1">
      <selection activeCell="E146" sqref="E146"/>
    </sheetView>
  </sheetViews>
  <sheetFormatPr defaultColWidth="9.140625" defaultRowHeight="12.75"/>
  <cols>
    <col min="1" max="1" width="3.8515625" style="8" customWidth="1"/>
    <col min="2" max="2" width="15.28125" style="8" customWidth="1"/>
    <col min="3" max="3" width="8.8515625" style="8" customWidth="1"/>
    <col min="4" max="4" width="11.00390625" style="8" customWidth="1"/>
    <col min="5" max="5" width="18.7109375" style="8" customWidth="1"/>
    <col min="6" max="6" width="10.28125" style="8" customWidth="1"/>
    <col min="7" max="10" width="8.8515625" style="8" customWidth="1"/>
    <col min="11" max="12" width="7.28125" style="7" customWidth="1"/>
    <col min="13" max="13" width="14.8515625" style="7" customWidth="1"/>
    <col min="14" max="14" width="10.57421875" style="7" customWidth="1"/>
    <col min="15" max="15" width="12.7109375" style="7" customWidth="1"/>
    <col min="16" max="16" width="10.421875" style="7" customWidth="1"/>
    <col min="17" max="17" width="8.00390625" style="7" customWidth="1"/>
    <col min="18" max="18" width="13.00390625" style="7" customWidth="1"/>
    <col min="19" max="19" width="9.57421875" style="7" customWidth="1"/>
    <col min="20" max="20" width="13.00390625" style="7" customWidth="1"/>
    <col min="21" max="21" width="9.57421875" style="7" customWidth="1"/>
    <col min="22" max="22" width="12.8515625" style="7" customWidth="1"/>
    <col min="23" max="23" width="11.00390625" style="7" customWidth="1"/>
    <col min="24" max="26" width="12.8515625" style="7" customWidth="1"/>
    <col min="27" max="28" width="13.421875" style="7" customWidth="1"/>
    <col min="29" max="32" width="11.8515625" style="7" customWidth="1"/>
    <col min="33" max="16384" width="9.140625" style="7" customWidth="1"/>
  </cols>
  <sheetData>
    <row r="1" spans="20:26" ht="12.75" customHeight="1">
      <c r="T1" s="12" t="s">
        <v>31</v>
      </c>
      <c r="U1" s="12"/>
      <c r="V1" s="12"/>
      <c r="W1" s="12"/>
      <c r="X1" s="12"/>
      <c r="Y1" s="12"/>
      <c r="Z1" s="12"/>
    </row>
    <row r="2" spans="1:31" ht="15.75" customHeight="1">
      <c r="A2" s="5"/>
      <c r="B2" s="150" t="s">
        <v>835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1" customFormat="1" ht="15.75" customHeight="1">
      <c r="A3" s="6"/>
      <c r="B3" s="6"/>
      <c r="C3" s="6"/>
      <c r="D3" s="6"/>
      <c r="E3" s="6"/>
      <c r="F3" s="6"/>
      <c r="G3" s="13" t="s">
        <v>10</v>
      </c>
      <c r="H3" s="160" t="s">
        <v>553</v>
      </c>
      <c r="I3" s="160"/>
      <c r="J3" s="160"/>
      <c r="K3" s="161"/>
      <c r="L3" s="161"/>
      <c r="M3" s="161"/>
      <c r="N3" s="161"/>
      <c r="O3" s="161"/>
      <c r="P3" s="161"/>
      <c r="Q3" s="161"/>
      <c r="R3" s="161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ht="15.75" customHeight="1">
      <c r="A4" s="5"/>
      <c r="B4" s="5"/>
      <c r="C4" s="5"/>
      <c r="D4" s="5"/>
      <c r="E4" s="5"/>
      <c r="F4" s="5"/>
      <c r="G4" s="151" t="s">
        <v>2</v>
      </c>
      <c r="H4" s="151"/>
      <c r="I4" s="151"/>
      <c r="J4" s="151"/>
      <c r="K4" s="4"/>
      <c r="L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2.75">
      <c r="A5" s="5"/>
      <c r="B5" s="5"/>
      <c r="C5" s="5"/>
      <c r="D5" s="5"/>
      <c r="E5" s="5"/>
      <c r="F5" s="5"/>
      <c r="G5" s="5"/>
      <c r="H5" s="5"/>
      <c r="I5" s="5"/>
      <c r="J5" s="5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28" ht="21.75" customHeight="1">
      <c r="A6" s="145" t="s">
        <v>1</v>
      </c>
      <c r="B6" s="146" t="s">
        <v>3</v>
      </c>
      <c r="C6" s="146" t="s">
        <v>17</v>
      </c>
      <c r="D6" s="146" t="s">
        <v>26</v>
      </c>
      <c r="E6" s="146" t="s">
        <v>27</v>
      </c>
      <c r="F6" s="146" t="s">
        <v>40</v>
      </c>
      <c r="G6" s="146" t="s">
        <v>28</v>
      </c>
      <c r="H6" s="146" t="s">
        <v>18</v>
      </c>
      <c r="I6" s="146" t="s">
        <v>19</v>
      </c>
      <c r="J6" s="144" t="s">
        <v>4</v>
      </c>
      <c r="K6" s="146" t="s">
        <v>20</v>
      </c>
      <c r="L6" s="146" t="s">
        <v>21</v>
      </c>
      <c r="M6" s="146" t="s">
        <v>11</v>
      </c>
      <c r="N6" s="146" t="s">
        <v>551</v>
      </c>
      <c r="O6" s="144" t="s">
        <v>15</v>
      </c>
      <c r="P6" s="144" t="s">
        <v>0</v>
      </c>
      <c r="Q6" s="144"/>
      <c r="R6" s="144" t="s">
        <v>12</v>
      </c>
      <c r="S6" s="144" t="s">
        <v>14</v>
      </c>
      <c r="T6" s="144" t="s">
        <v>13</v>
      </c>
      <c r="U6" s="144" t="s">
        <v>41</v>
      </c>
      <c r="V6" s="144" t="s">
        <v>42</v>
      </c>
      <c r="W6" s="144" t="s">
        <v>43</v>
      </c>
      <c r="X6" s="144" t="s">
        <v>44</v>
      </c>
      <c r="Y6" s="144" t="s">
        <v>22</v>
      </c>
      <c r="Z6" s="144" t="s">
        <v>23</v>
      </c>
      <c r="AA6" s="144" t="s">
        <v>24</v>
      </c>
      <c r="AB6" s="144" t="s">
        <v>25</v>
      </c>
    </row>
    <row r="7" spans="1:28" ht="22.5" customHeight="1">
      <c r="A7" s="145"/>
      <c r="B7" s="155"/>
      <c r="C7" s="155"/>
      <c r="D7" s="155"/>
      <c r="E7" s="155"/>
      <c r="F7" s="155"/>
      <c r="G7" s="155"/>
      <c r="H7" s="155"/>
      <c r="I7" s="155"/>
      <c r="J7" s="144"/>
      <c r="K7" s="155"/>
      <c r="L7" s="155"/>
      <c r="M7" s="156"/>
      <c r="N7" s="156"/>
      <c r="O7" s="144"/>
      <c r="P7" s="144" t="s">
        <v>9</v>
      </c>
      <c r="Q7" s="146" t="s">
        <v>29</v>
      </c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</row>
    <row r="8" spans="1:28" ht="42.75" customHeight="1">
      <c r="A8" s="145"/>
      <c r="B8" s="147"/>
      <c r="C8" s="147"/>
      <c r="D8" s="147"/>
      <c r="E8" s="147"/>
      <c r="F8" s="147"/>
      <c r="G8" s="147"/>
      <c r="H8" s="147"/>
      <c r="I8" s="147"/>
      <c r="J8" s="144"/>
      <c r="K8" s="147"/>
      <c r="L8" s="147"/>
      <c r="M8" s="157"/>
      <c r="N8" s="157"/>
      <c r="O8" s="144"/>
      <c r="P8" s="144"/>
      <c r="Q8" s="147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</row>
    <row r="9" spans="1:28" s="9" customFormat="1" ht="11.2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/>
      <c r="O9" s="11">
        <v>14</v>
      </c>
      <c r="P9" s="11">
        <v>15</v>
      </c>
      <c r="Q9" s="11">
        <v>16</v>
      </c>
      <c r="R9" s="11">
        <v>17</v>
      </c>
      <c r="S9" s="11">
        <v>18</v>
      </c>
      <c r="T9" s="11">
        <v>19</v>
      </c>
      <c r="U9" s="11">
        <v>20</v>
      </c>
      <c r="V9" s="11">
        <v>21</v>
      </c>
      <c r="W9" s="11">
        <v>22</v>
      </c>
      <c r="X9" s="11">
        <v>23</v>
      </c>
      <c r="Y9" s="11">
        <v>24</v>
      </c>
      <c r="Z9" s="11">
        <v>25</v>
      </c>
      <c r="AA9" s="11">
        <v>26</v>
      </c>
      <c r="AB9" s="11">
        <v>27</v>
      </c>
    </row>
    <row r="11" spans="1:28" ht="15.75">
      <c r="A11" s="11"/>
      <c r="B11" s="162" t="s">
        <v>552</v>
      </c>
      <c r="C11" s="163"/>
      <c r="D11" s="163"/>
      <c r="E11" s="163"/>
      <c r="F11" s="163"/>
      <c r="G11" s="164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ht="120">
      <c r="A12" s="16" t="s">
        <v>5</v>
      </c>
      <c r="B12" s="19" t="s">
        <v>45</v>
      </c>
      <c r="C12" s="20">
        <v>4235003631</v>
      </c>
      <c r="D12" s="16" t="s">
        <v>46</v>
      </c>
      <c r="E12" s="21" t="s">
        <v>47</v>
      </c>
      <c r="F12" s="16" t="s">
        <v>48</v>
      </c>
      <c r="G12" s="16" t="s">
        <v>49</v>
      </c>
      <c r="H12" s="16" t="s">
        <v>50</v>
      </c>
      <c r="I12" s="16" t="s">
        <v>51</v>
      </c>
      <c r="J12" s="16" t="s">
        <v>35</v>
      </c>
      <c r="K12" s="16" t="s">
        <v>35</v>
      </c>
      <c r="L12" s="18">
        <v>0</v>
      </c>
      <c r="M12" s="22">
        <v>540147</v>
      </c>
      <c r="N12" s="22"/>
      <c r="O12" s="22">
        <v>278813.8</v>
      </c>
      <c r="P12" s="22">
        <f>M12-N12-O12</f>
        <v>261333.2</v>
      </c>
      <c r="Q12" s="23">
        <f>P12/M12</f>
        <v>0.48381866417845515</v>
      </c>
      <c r="R12" s="22" t="s">
        <v>52</v>
      </c>
      <c r="S12" s="24">
        <v>4217144887</v>
      </c>
      <c r="T12" s="25" t="s">
        <v>53</v>
      </c>
      <c r="U12" s="26">
        <v>41694</v>
      </c>
      <c r="V12" s="25"/>
      <c r="W12" s="26">
        <v>41705</v>
      </c>
      <c r="X12" s="26">
        <v>41710</v>
      </c>
      <c r="Y12" s="24" t="s">
        <v>54</v>
      </c>
      <c r="Z12" s="22">
        <v>278813.8</v>
      </c>
      <c r="AA12" s="3" t="s">
        <v>52</v>
      </c>
      <c r="AB12" s="27">
        <v>4217144887</v>
      </c>
    </row>
    <row r="13" spans="1:28" ht="72">
      <c r="A13" s="16" t="s">
        <v>6</v>
      </c>
      <c r="B13" s="28" t="s">
        <v>55</v>
      </c>
      <c r="C13" s="29">
        <v>4212007855</v>
      </c>
      <c r="D13" s="16" t="s">
        <v>46</v>
      </c>
      <c r="E13" s="21" t="s">
        <v>47</v>
      </c>
      <c r="F13" s="16" t="s">
        <v>56</v>
      </c>
      <c r="G13" s="16" t="s">
        <v>49</v>
      </c>
      <c r="H13" s="16" t="s">
        <v>57</v>
      </c>
      <c r="I13" s="16" t="s">
        <v>51</v>
      </c>
      <c r="J13" s="16" t="s">
        <v>33</v>
      </c>
      <c r="K13" s="16" t="s">
        <v>33</v>
      </c>
      <c r="L13" s="18">
        <v>0</v>
      </c>
      <c r="M13" s="22">
        <v>261900</v>
      </c>
      <c r="N13" s="22"/>
      <c r="O13" s="22">
        <v>141307.01</v>
      </c>
      <c r="P13" s="22">
        <f aca="true" t="shared" si="0" ref="P13:P67">M13-N13-O13</f>
        <v>120592.98999999999</v>
      </c>
      <c r="Q13" s="23">
        <f aca="true" t="shared" si="1" ref="Q13:Q59">P13/M13</f>
        <v>0.4604543337151584</v>
      </c>
      <c r="R13" s="22" t="s">
        <v>52</v>
      </c>
      <c r="S13" s="24">
        <v>4217144887</v>
      </c>
      <c r="T13" s="25" t="s">
        <v>53</v>
      </c>
      <c r="U13" s="26">
        <v>41694</v>
      </c>
      <c r="V13" s="25"/>
      <c r="W13" s="26">
        <v>41705</v>
      </c>
      <c r="X13" s="26">
        <v>41710</v>
      </c>
      <c r="Y13" s="25" t="s">
        <v>58</v>
      </c>
      <c r="Z13" s="22">
        <v>141307.01</v>
      </c>
      <c r="AA13" s="3" t="s">
        <v>52</v>
      </c>
      <c r="AB13" s="27">
        <v>4217144887</v>
      </c>
    </row>
    <row r="14" spans="1:28" ht="72">
      <c r="A14" s="16" t="s">
        <v>7</v>
      </c>
      <c r="B14" s="19" t="s">
        <v>59</v>
      </c>
      <c r="C14" s="20">
        <v>4212008288</v>
      </c>
      <c r="D14" s="16" t="s">
        <v>46</v>
      </c>
      <c r="E14" s="21" t="s">
        <v>47</v>
      </c>
      <c r="F14" s="16" t="s">
        <v>56</v>
      </c>
      <c r="G14" s="16" t="s">
        <v>49</v>
      </c>
      <c r="H14" s="16" t="s">
        <v>60</v>
      </c>
      <c r="I14" s="16" t="s">
        <v>51</v>
      </c>
      <c r="J14" s="16" t="s">
        <v>33</v>
      </c>
      <c r="K14" s="16" t="s">
        <v>33</v>
      </c>
      <c r="L14" s="18">
        <v>0</v>
      </c>
      <c r="M14" s="22">
        <v>301185</v>
      </c>
      <c r="N14" s="22"/>
      <c r="O14" s="22">
        <v>190896.35</v>
      </c>
      <c r="P14" s="22">
        <f t="shared" si="0"/>
        <v>110288.65</v>
      </c>
      <c r="Q14" s="23">
        <f t="shared" si="1"/>
        <v>0.3661824128027624</v>
      </c>
      <c r="R14" s="22" t="s">
        <v>52</v>
      </c>
      <c r="S14" s="24">
        <v>4217144887</v>
      </c>
      <c r="T14" s="25" t="s">
        <v>53</v>
      </c>
      <c r="U14" s="26">
        <v>41694</v>
      </c>
      <c r="V14" s="25"/>
      <c r="W14" s="26">
        <v>41709</v>
      </c>
      <c r="X14" s="26">
        <v>41716</v>
      </c>
      <c r="Y14" s="25" t="s">
        <v>61</v>
      </c>
      <c r="Z14" s="22">
        <v>190896.35</v>
      </c>
      <c r="AA14" s="3" t="s">
        <v>52</v>
      </c>
      <c r="AB14" s="27">
        <v>4217144887</v>
      </c>
    </row>
    <row r="15" spans="1:28" ht="84">
      <c r="A15" s="16" t="s">
        <v>8</v>
      </c>
      <c r="B15" s="30" t="s">
        <v>62</v>
      </c>
      <c r="C15" s="31" t="s">
        <v>63</v>
      </c>
      <c r="D15" s="16" t="s">
        <v>46</v>
      </c>
      <c r="E15" s="21" t="s">
        <v>64</v>
      </c>
      <c r="F15" s="16" t="s">
        <v>65</v>
      </c>
      <c r="G15" s="16" t="s">
        <v>66</v>
      </c>
      <c r="H15" s="16" t="s">
        <v>67</v>
      </c>
      <c r="I15" s="16" t="s">
        <v>68</v>
      </c>
      <c r="J15" s="16" t="s">
        <v>5</v>
      </c>
      <c r="K15" s="16" t="s">
        <v>5</v>
      </c>
      <c r="L15" s="18">
        <v>0</v>
      </c>
      <c r="M15" s="22">
        <v>1111231</v>
      </c>
      <c r="N15" s="22"/>
      <c r="O15" s="22">
        <v>1111231</v>
      </c>
      <c r="P15" s="22">
        <f t="shared" si="0"/>
        <v>0</v>
      </c>
      <c r="Q15" s="23">
        <f t="shared" si="1"/>
        <v>0</v>
      </c>
      <c r="R15" s="22" t="s">
        <v>69</v>
      </c>
      <c r="S15" s="24">
        <v>4212126980</v>
      </c>
      <c r="T15" s="25" t="s">
        <v>70</v>
      </c>
      <c r="U15" s="26">
        <v>41697</v>
      </c>
      <c r="V15" s="26">
        <v>41701</v>
      </c>
      <c r="W15" s="26">
        <v>41709</v>
      </c>
      <c r="X15" s="26">
        <v>41711</v>
      </c>
      <c r="Y15" s="25" t="s">
        <v>71</v>
      </c>
      <c r="Z15" s="22">
        <v>1111231</v>
      </c>
      <c r="AA15" s="3" t="s">
        <v>69</v>
      </c>
      <c r="AB15" s="27">
        <v>4212126980</v>
      </c>
    </row>
    <row r="16" spans="1:28" ht="84">
      <c r="A16" s="16" t="s">
        <v>16</v>
      </c>
      <c r="B16" s="32" t="s">
        <v>72</v>
      </c>
      <c r="C16" s="31" t="s">
        <v>73</v>
      </c>
      <c r="D16" s="16" t="s">
        <v>46</v>
      </c>
      <c r="E16" s="21" t="s">
        <v>74</v>
      </c>
      <c r="F16" s="16" t="s">
        <v>49</v>
      </c>
      <c r="G16" s="16" t="s">
        <v>75</v>
      </c>
      <c r="H16" s="16" t="s">
        <v>76</v>
      </c>
      <c r="I16" s="16" t="s">
        <v>77</v>
      </c>
      <c r="J16" s="16" t="s">
        <v>5</v>
      </c>
      <c r="K16" s="16" t="s">
        <v>5</v>
      </c>
      <c r="L16" s="18">
        <v>0</v>
      </c>
      <c r="M16" s="22">
        <v>2730190.3</v>
      </c>
      <c r="N16" s="22"/>
      <c r="O16" s="22">
        <v>2730190.3</v>
      </c>
      <c r="P16" s="22">
        <f t="shared" si="0"/>
        <v>0</v>
      </c>
      <c r="Q16" s="23">
        <f t="shared" si="1"/>
        <v>0</v>
      </c>
      <c r="R16" s="22" t="s">
        <v>78</v>
      </c>
      <c r="S16" s="33">
        <v>421270419454</v>
      </c>
      <c r="T16" s="25" t="s">
        <v>79</v>
      </c>
      <c r="U16" s="26">
        <v>41705</v>
      </c>
      <c r="V16" s="26">
        <v>41715</v>
      </c>
      <c r="W16" s="26">
        <v>41716</v>
      </c>
      <c r="X16" s="26">
        <v>41716</v>
      </c>
      <c r="Y16" s="25" t="s">
        <v>80</v>
      </c>
      <c r="Z16" s="22">
        <v>2730190.3</v>
      </c>
      <c r="AA16" s="3" t="s">
        <v>78</v>
      </c>
      <c r="AB16" s="34">
        <v>421270419454</v>
      </c>
    </row>
    <row r="17" spans="1:28" ht="84">
      <c r="A17" s="16" t="s">
        <v>32</v>
      </c>
      <c r="B17" s="32" t="s">
        <v>72</v>
      </c>
      <c r="C17" s="35" t="s">
        <v>73</v>
      </c>
      <c r="D17" s="16" t="s">
        <v>46</v>
      </c>
      <c r="E17" s="21" t="s">
        <v>81</v>
      </c>
      <c r="F17" s="16" t="s">
        <v>82</v>
      </c>
      <c r="G17" s="36">
        <v>41709</v>
      </c>
      <c r="H17" s="16" t="s">
        <v>83</v>
      </c>
      <c r="I17" s="16" t="s">
        <v>84</v>
      </c>
      <c r="J17" s="37">
        <v>1</v>
      </c>
      <c r="K17" s="37">
        <v>1</v>
      </c>
      <c r="L17" s="18">
        <v>0</v>
      </c>
      <c r="M17" s="38">
        <v>219800</v>
      </c>
      <c r="N17" s="38"/>
      <c r="O17" s="39">
        <v>219800</v>
      </c>
      <c r="P17" s="22">
        <f t="shared" si="0"/>
        <v>0</v>
      </c>
      <c r="Q17" s="23">
        <f t="shared" si="1"/>
        <v>0</v>
      </c>
      <c r="R17" s="40" t="s">
        <v>85</v>
      </c>
      <c r="S17" s="33">
        <v>5259033080</v>
      </c>
      <c r="T17" s="25" t="s">
        <v>86</v>
      </c>
      <c r="U17" s="11" t="s">
        <v>87</v>
      </c>
      <c r="V17" s="11" t="s">
        <v>88</v>
      </c>
      <c r="W17" s="11" t="s">
        <v>89</v>
      </c>
      <c r="X17" s="11" t="s">
        <v>90</v>
      </c>
      <c r="Y17" s="25" t="s">
        <v>91</v>
      </c>
      <c r="Z17" s="39">
        <v>219800</v>
      </c>
      <c r="AA17" s="41" t="s">
        <v>85</v>
      </c>
      <c r="AB17" s="34">
        <v>5259033080</v>
      </c>
    </row>
    <row r="18" spans="1:28" ht="168">
      <c r="A18" s="16" t="s">
        <v>33</v>
      </c>
      <c r="B18" s="21" t="s">
        <v>92</v>
      </c>
      <c r="C18" s="42" t="s">
        <v>93</v>
      </c>
      <c r="D18" s="16" t="s">
        <v>46</v>
      </c>
      <c r="E18" s="21" t="s">
        <v>94</v>
      </c>
      <c r="F18" s="16" t="s">
        <v>82</v>
      </c>
      <c r="G18" s="36" t="s">
        <v>95</v>
      </c>
      <c r="H18" s="16" t="s">
        <v>96</v>
      </c>
      <c r="I18" s="16" t="s">
        <v>84</v>
      </c>
      <c r="J18" s="37">
        <v>1</v>
      </c>
      <c r="K18" s="37">
        <v>1</v>
      </c>
      <c r="L18" s="18">
        <v>0</v>
      </c>
      <c r="M18" s="38">
        <v>161804.2</v>
      </c>
      <c r="N18" s="38"/>
      <c r="O18" s="39">
        <v>161804.2</v>
      </c>
      <c r="P18" s="22">
        <f t="shared" si="0"/>
        <v>0</v>
      </c>
      <c r="Q18" s="23">
        <f t="shared" si="1"/>
        <v>0</v>
      </c>
      <c r="R18" s="40" t="s">
        <v>85</v>
      </c>
      <c r="S18" s="33">
        <v>5259033080</v>
      </c>
      <c r="T18" s="25" t="s">
        <v>86</v>
      </c>
      <c r="U18" s="11" t="s">
        <v>97</v>
      </c>
      <c r="V18" s="11" t="s">
        <v>98</v>
      </c>
      <c r="W18" s="11" t="s">
        <v>99</v>
      </c>
      <c r="X18" s="11" t="s">
        <v>90</v>
      </c>
      <c r="Y18" s="11"/>
      <c r="Z18" s="39">
        <v>161804.2</v>
      </c>
      <c r="AA18" s="41" t="s">
        <v>85</v>
      </c>
      <c r="AB18" s="34">
        <v>5259033080</v>
      </c>
    </row>
    <row r="19" spans="1:28" ht="120">
      <c r="A19" s="16" t="s">
        <v>34</v>
      </c>
      <c r="B19" s="32" t="s">
        <v>100</v>
      </c>
      <c r="C19" s="35" t="s">
        <v>101</v>
      </c>
      <c r="D19" s="16" t="s">
        <v>46</v>
      </c>
      <c r="E19" s="21" t="s">
        <v>102</v>
      </c>
      <c r="F19" s="16" t="s">
        <v>103</v>
      </c>
      <c r="G19" s="36">
        <v>41709</v>
      </c>
      <c r="H19" s="16" t="s">
        <v>104</v>
      </c>
      <c r="I19" s="16" t="s">
        <v>84</v>
      </c>
      <c r="J19" s="37">
        <v>2</v>
      </c>
      <c r="K19" s="37">
        <v>2</v>
      </c>
      <c r="L19" s="18">
        <v>0</v>
      </c>
      <c r="M19" s="38">
        <v>2997890</v>
      </c>
      <c r="N19" s="38"/>
      <c r="O19" s="39">
        <v>2997890</v>
      </c>
      <c r="P19" s="22">
        <f t="shared" si="0"/>
        <v>0</v>
      </c>
      <c r="Q19" s="23">
        <f t="shared" si="1"/>
        <v>0</v>
      </c>
      <c r="R19" s="40" t="s">
        <v>85</v>
      </c>
      <c r="S19" s="33">
        <v>5259033080</v>
      </c>
      <c r="T19" s="25" t="s">
        <v>86</v>
      </c>
      <c r="U19" s="11" t="s">
        <v>87</v>
      </c>
      <c r="V19" s="11" t="s">
        <v>105</v>
      </c>
      <c r="W19" s="11" t="s">
        <v>99</v>
      </c>
      <c r="X19" s="11" t="s">
        <v>106</v>
      </c>
      <c r="Y19" s="25" t="s">
        <v>107</v>
      </c>
      <c r="Z19" s="39">
        <v>2997890</v>
      </c>
      <c r="AA19" s="41" t="s">
        <v>85</v>
      </c>
      <c r="AB19" s="34">
        <v>5259033080</v>
      </c>
    </row>
    <row r="20" spans="1:28" ht="96">
      <c r="A20" s="16" t="s">
        <v>35</v>
      </c>
      <c r="B20" s="32" t="s">
        <v>100</v>
      </c>
      <c r="C20" s="35" t="s">
        <v>101</v>
      </c>
      <c r="D20" s="16" t="s">
        <v>46</v>
      </c>
      <c r="E20" s="21" t="s">
        <v>108</v>
      </c>
      <c r="F20" s="16" t="s">
        <v>103</v>
      </c>
      <c r="G20" s="36">
        <v>41709</v>
      </c>
      <c r="H20" s="16" t="s">
        <v>109</v>
      </c>
      <c r="I20" s="16" t="s">
        <v>84</v>
      </c>
      <c r="J20" s="37">
        <v>1</v>
      </c>
      <c r="K20" s="37">
        <v>1</v>
      </c>
      <c r="L20" s="18">
        <v>0</v>
      </c>
      <c r="M20" s="38">
        <v>1507200</v>
      </c>
      <c r="N20" s="38"/>
      <c r="O20" s="39">
        <v>1507200</v>
      </c>
      <c r="P20" s="22">
        <f t="shared" si="0"/>
        <v>0</v>
      </c>
      <c r="Q20" s="23">
        <f t="shared" si="1"/>
        <v>0</v>
      </c>
      <c r="R20" s="40" t="s">
        <v>110</v>
      </c>
      <c r="S20" s="11">
        <v>4205178899</v>
      </c>
      <c r="T20" s="25" t="s">
        <v>111</v>
      </c>
      <c r="U20" s="11" t="s">
        <v>87</v>
      </c>
      <c r="V20" s="11" t="s">
        <v>112</v>
      </c>
      <c r="W20" s="11" t="s">
        <v>99</v>
      </c>
      <c r="X20" s="11" t="s">
        <v>106</v>
      </c>
      <c r="Y20" s="25" t="s">
        <v>113</v>
      </c>
      <c r="Z20" s="39">
        <v>1507200</v>
      </c>
      <c r="AA20" s="41" t="s">
        <v>110</v>
      </c>
      <c r="AB20" s="3"/>
    </row>
    <row r="21" spans="1:28" ht="96">
      <c r="A21" s="16" t="s">
        <v>36</v>
      </c>
      <c r="B21" s="32" t="s">
        <v>100</v>
      </c>
      <c r="C21" s="35" t="s">
        <v>101</v>
      </c>
      <c r="D21" s="16" t="s">
        <v>46</v>
      </c>
      <c r="E21" s="21" t="s">
        <v>108</v>
      </c>
      <c r="F21" s="16" t="s">
        <v>103</v>
      </c>
      <c r="G21" s="36">
        <v>41709</v>
      </c>
      <c r="H21" s="16" t="s">
        <v>114</v>
      </c>
      <c r="I21" s="16" t="s">
        <v>84</v>
      </c>
      <c r="J21" s="37">
        <v>0</v>
      </c>
      <c r="K21" s="37">
        <v>0</v>
      </c>
      <c r="L21" s="18">
        <v>0</v>
      </c>
      <c r="M21" s="38">
        <v>1020500</v>
      </c>
      <c r="N21" s="38">
        <v>1020500</v>
      </c>
      <c r="O21" s="39" t="s">
        <v>115</v>
      </c>
      <c r="P21" s="22">
        <v>0</v>
      </c>
      <c r="Q21" s="23">
        <f t="shared" si="1"/>
        <v>0</v>
      </c>
      <c r="R21" s="40" t="s">
        <v>115</v>
      </c>
      <c r="S21" s="25"/>
      <c r="T21" s="25"/>
      <c r="U21" s="11"/>
      <c r="V21" s="11"/>
      <c r="W21" s="11"/>
      <c r="X21" s="11"/>
      <c r="Y21" s="11"/>
      <c r="Z21" s="39" t="s">
        <v>115</v>
      </c>
      <c r="AA21" s="41" t="s">
        <v>115</v>
      </c>
      <c r="AB21" s="3"/>
    </row>
    <row r="22" spans="1:28" ht="156">
      <c r="A22" s="43" t="s">
        <v>37</v>
      </c>
      <c r="B22" s="44" t="s">
        <v>116</v>
      </c>
      <c r="C22" s="29">
        <v>4235005170</v>
      </c>
      <c r="D22" s="16" t="s">
        <v>46</v>
      </c>
      <c r="E22" s="21" t="s">
        <v>117</v>
      </c>
      <c r="F22" s="43" t="s">
        <v>118</v>
      </c>
      <c r="G22" s="36">
        <v>41709</v>
      </c>
      <c r="H22" s="16" t="s">
        <v>119</v>
      </c>
      <c r="I22" s="16" t="s">
        <v>84</v>
      </c>
      <c r="J22" s="45">
        <v>1</v>
      </c>
      <c r="K22" s="45">
        <v>1</v>
      </c>
      <c r="L22" s="18">
        <v>0</v>
      </c>
      <c r="M22" s="38">
        <v>376800</v>
      </c>
      <c r="N22" s="38"/>
      <c r="O22" s="39">
        <v>376800</v>
      </c>
      <c r="P22" s="22">
        <f t="shared" si="0"/>
        <v>0</v>
      </c>
      <c r="Q22" s="23">
        <f t="shared" si="1"/>
        <v>0</v>
      </c>
      <c r="R22" s="40" t="s">
        <v>85</v>
      </c>
      <c r="S22" s="33">
        <v>5259033080</v>
      </c>
      <c r="T22" s="25" t="s">
        <v>86</v>
      </c>
      <c r="U22" s="43" t="s">
        <v>87</v>
      </c>
      <c r="V22" s="43" t="s">
        <v>105</v>
      </c>
      <c r="W22" s="43" t="s">
        <v>120</v>
      </c>
      <c r="X22" s="43" t="s">
        <v>121</v>
      </c>
      <c r="Y22" s="46" t="s">
        <v>122</v>
      </c>
      <c r="Z22" s="39">
        <v>376800</v>
      </c>
      <c r="AA22" s="41" t="s">
        <v>85</v>
      </c>
      <c r="AB22" s="34">
        <v>5259033080</v>
      </c>
    </row>
    <row r="23" spans="1:28" ht="96">
      <c r="A23" s="16" t="s">
        <v>38</v>
      </c>
      <c r="B23" s="47" t="s">
        <v>123</v>
      </c>
      <c r="C23" s="35" t="s">
        <v>124</v>
      </c>
      <c r="D23" s="16" t="s">
        <v>46</v>
      </c>
      <c r="E23" s="48" t="s">
        <v>125</v>
      </c>
      <c r="F23" s="16" t="s">
        <v>103</v>
      </c>
      <c r="G23" s="49">
        <v>41716</v>
      </c>
      <c r="H23" s="50" t="s">
        <v>126</v>
      </c>
      <c r="I23" s="16" t="s">
        <v>127</v>
      </c>
      <c r="J23" s="51">
        <v>2</v>
      </c>
      <c r="K23" s="51">
        <v>2</v>
      </c>
      <c r="L23" s="18">
        <v>0</v>
      </c>
      <c r="M23" s="52">
        <v>1079280</v>
      </c>
      <c r="N23" s="52"/>
      <c r="O23" s="53">
        <v>1068487.2</v>
      </c>
      <c r="P23" s="22">
        <f t="shared" si="0"/>
        <v>10792.800000000047</v>
      </c>
      <c r="Q23" s="23">
        <f t="shared" si="1"/>
        <v>0.010000000000000044</v>
      </c>
      <c r="R23" s="22" t="s">
        <v>128</v>
      </c>
      <c r="S23" s="11" t="s">
        <v>129</v>
      </c>
      <c r="T23" s="25" t="s">
        <v>130</v>
      </c>
      <c r="U23" s="26">
        <v>41733</v>
      </c>
      <c r="V23" s="26"/>
      <c r="W23" s="26">
        <v>41744</v>
      </c>
      <c r="X23" s="26">
        <v>41764</v>
      </c>
      <c r="Y23" s="11" t="s">
        <v>131</v>
      </c>
      <c r="Z23" s="53">
        <v>1068487.2</v>
      </c>
      <c r="AA23" s="3" t="s">
        <v>128</v>
      </c>
      <c r="AB23" s="54" t="s">
        <v>129</v>
      </c>
    </row>
    <row r="24" spans="1:28" ht="96">
      <c r="A24" s="16" t="s">
        <v>39</v>
      </c>
      <c r="B24" s="44" t="s">
        <v>100</v>
      </c>
      <c r="C24" s="55">
        <v>4212032837</v>
      </c>
      <c r="D24" s="16" t="s">
        <v>46</v>
      </c>
      <c r="E24" s="21" t="s">
        <v>108</v>
      </c>
      <c r="F24" s="56" t="s">
        <v>103</v>
      </c>
      <c r="G24" s="36">
        <v>41719</v>
      </c>
      <c r="H24" s="16" t="s">
        <v>132</v>
      </c>
      <c r="I24" s="16" t="s">
        <v>133</v>
      </c>
      <c r="J24" s="57">
        <v>1</v>
      </c>
      <c r="K24" s="57">
        <v>1</v>
      </c>
      <c r="L24" s="18">
        <v>0</v>
      </c>
      <c r="M24" s="38">
        <v>1020500</v>
      </c>
      <c r="N24" s="38"/>
      <c r="O24" s="39">
        <v>1020500</v>
      </c>
      <c r="P24" s="22">
        <f t="shared" si="0"/>
        <v>0</v>
      </c>
      <c r="Q24" s="23">
        <f t="shared" si="1"/>
        <v>0</v>
      </c>
      <c r="R24" s="58" t="s">
        <v>134</v>
      </c>
      <c r="S24" s="59">
        <v>4205172880</v>
      </c>
      <c r="T24" s="60" t="s">
        <v>135</v>
      </c>
      <c r="U24" s="56" t="s">
        <v>136</v>
      </c>
      <c r="V24" s="56" t="s">
        <v>106</v>
      </c>
      <c r="W24" s="56" t="s">
        <v>137</v>
      </c>
      <c r="X24" s="61" t="s">
        <v>138</v>
      </c>
      <c r="Y24" s="61" t="s">
        <v>139</v>
      </c>
      <c r="Z24" s="39">
        <v>1020500</v>
      </c>
      <c r="AA24" s="62" t="s">
        <v>134</v>
      </c>
      <c r="AB24" s="63">
        <v>4205172880</v>
      </c>
    </row>
    <row r="25" spans="1:28" ht="96">
      <c r="A25" s="16" t="s">
        <v>140</v>
      </c>
      <c r="B25" s="47" t="s">
        <v>123</v>
      </c>
      <c r="C25" s="35" t="s">
        <v>124</v>
      </c>
      <c r="D25" s="16" t="s">
        <v>46</v>
      </c>
      <c r="E25" s="48" t="s">
        <v>141</v>
      </c>
      <c r="F25" s="8" t="s">
        <v>142</v>
      </c>
      <c r="G25" s="16" t="s">
        <v>112</v>
      </c>
      <c r="H25" s="50" t="s">
        <v>143</v>
      </c>
      <c r="I25" s="16" t="s">
        <v>144</v>
      </c>
      <c r="J25" s="51">
        <v>2</v>
      </c>
      <c r="K25" s="51">
        <v>2</v>
      </c>
      <c r="L25" s="18"/>
      <c r="M25" s="52">
        <v>1937985.19</v>
      </c>
      <c r="N25" s="52"/>
      <c r="O25" s="53">
        <v>1899225</v>
      </c>
      <c r="P25" s="22">
        <f t="shared" si="0"/>
        <v>38760.189999999944</v>
      </c>
      <c r="Q25" s="23">
        <f t="shared" si="1"/>
        <v>0.020000250879110146</v>
      </c>
      <c r="R25" s="22" t="s">
        <v>145</v>
      </c>
      <c r="S25" s="11" t="s">
        <v>146</v>
      </c>
      <c r="T25" s="25" t="s">
        <v>147</v>
      </c>
      <c r="U25" s="26">
        <v>41746</v>
      </c>
      <c r="V25" s="26"/>
      <c r="W25" s="26">
        <v>41757</v>
      </c>
      <c r="X25" s="26">
        <v>41764</v>
      </c>
      <c r="Y25" s="11" t="s">
        <v>148</v>
      </c>
      <c r="Z25" s="53">
        <v>1899225</v>
      </c>
      <c r="AA25" s="3" t="s">
        <v>145</v>
      </c>
      <c r="AB25" s="54" t="s">
        <v>146</v>
      </c>
    </row>
    <row r="26" spans="1:28" ht="108">
      <c r="A26" s="16" t="s">
        <v>149</v>
      </c>
      <c r="B26" s="44" t="s">
        <v>72</v>
      </c>
      <c r="C26" s="29">
        <v>4212009130</v>
      </c>
      <c r="D26" s="16" t="s">
        <v>46</v>
      </c>
      <c r="E26" s="21" t="s">
        <v>150</v>
      </c>
      <c r="F26" s="56" t="s">
        <v>97</v>
      </c>
      <c r="G26" s="36">
        <v>41733</v>
      </c>
      <c r="H26" s="16" t="s">
        <v>151</v>
      </c>
      <c r="I26" s="16" t="s">
        <v>152</v>
      </c>
      <c r="J26" s="57">
        <v>1</v>
      </c>
      <c r="K26" s="57">
        <v>1</v>
      </c>
      <c r="L26" s="18">
        <v>0</v>
      </c>
      <c r="M26" s="38">
        <v>596206</v>
      </c>
      <c r="N26" s="38"/>
      <c r="O26" s="39">
        <v>596206</v>
      </c>
      <c r="P26" s="22">
        <f t="shared" si="0"/>
        <v>0</v>
      </c>
      <c r="Q26" s="23">
        <f t="shared" si="1"/>
        <v>0</v>
      </c>
      <c r="R26" s="58" t="s">
        <v>153</v>
      </c>
      <c r="S26" s="59">
        <v>4205241533</v>
      </c>
      <c r="T26" s="60" t="s">
        <v>154</v>
      </c>
      <c r="U26" s="56" t="s">
        <v>155</v>
      </c>
      <c r="V26" s="56" t="s">
        <v>156</v>
      </c>
      <c r="W26" s="61" t="s">
        <v>157</v>
      </c>
      <c r="X26" s="61" t="s">
        <v>158</v>
      </c>
      <c r="Y26" s="61" t="s">
        <v>159</v>
      </c>
      <c r="Z26" s="39">
        <v>596206</v>
      </c>
      <c r="AA26" s="62" t="s">
        <v>153</v>
      </c>
      <c r="AB26" s="63">
        <v>4205241533</v>
      </c>
    </row>
    <row r="27" spans="1:28" ht="120">
      <c r="A27" s="16" t="s">
        <v>160</v>
      </c>
      <c r="B27" s="47" t="s">
        <v>123</v>
      </c>
      <c r="C27" s="35" t="s">
        <v>124</v>
      </c>
      <c r="D27" s="16" t="s">
        <v>46</v>
      </c>
      <c r="E27" s="48" t="s">
        <v>161</v>
      </c>
      <c r="F27" s="64">
        <v>41732</v>
      </c>
      <c r="G27" s="14" t="s">
        <v>162</v>
      </c>
      <c r="H27" s="50" t="s">
        <v>163</v>
      </c>
      <c r="I27" s="16" t="s">
        <v>164</v>
      </c>
      <c r="J27" s="51">
        <v>1</v>
      </c>
      <c r="K27" s="51">
        <v>1</v>
      </c>
      <c r="L27" s="18"/>
      <c r="M27" s="52">
        <v>1279702.5</v>
      </c>
      <c r="N27" s="52"/>
      <c r="O27" s="53">
        <v>1215483</v>
      </c>
      <c r="P27" s="22">
        <f t="shared" si="0"/>
        <v>64219.5</v>
      </c>
      <c r="Q27" s="23">
        <f t="shared" si="1"/>
        <v>0.050183148036360016</v>
      </c>
      <c r="R27" s="22" t="s">
        <v>165</v>
      </c>
      <c r="S27" s="11" t="s">
        <v>166</v>
      </c>
      <c r="T27" s="25" t="s">
        <v>167</v>
      </c>
      <c r="U27" s="26">
        <v>41765</v>
      </c>
      <c r="V27" s="26">
        <v>41775</v>
      </c>
      <c r="W27" s="26">
        <v>41786</v>
      </c>
      <c r="X27" s="26">
        <v>41795</v>
      </c>
      <c r="Y27" s="11" t="s">
        <v>168</v>
      </c>
      <c r="Z27" s="53">
        <v>1215483</v>
      </c>
      <c r="AA27" s="3" t="s">
        <v>165</v>
      </c>
      <c r="AB27" s="54" t="s">
        <v>166</v>
      </c>
    </row>
    <row r="28" spans="1:28" ht="72">
      <c r="A28" s="16" t="s">
        <v>169</v>
      </c>
      <c r="B28" s="47" t="s">
        <v>170</v>
      </c>
      <c r="C28" s="35" t="s">
        <v>171</v>
      </c>
      <c r="D28" s="16" t="s">
        <v>46</v>
      </c>
      <c r="E28" s="65" t="s">
        <v>172</v>
      </c>
      <c r="F28" s="66">
        <v>41723</v>
      </c>
      <c r="G28" s="14" t="s">
        <v>173</v>
      </c>
      <c r="H28" s="50" t="s">
        <v>174</v>
      </c>
      <c r="I28" s="16" t="s">
        <v>175</v>
      </c>
      <c r="J28" s="51">
        <v>0</v>
      </c>
      <c r="K28" s="51">
        <v>0</v>
      </c>
      <c r="L28" s="18">
        <v>0</v>
      </c>
      <c r="M28" s="52">
        <v>16651348</v>
      </c>
      <c r="N28" s="52">
        <v>16651348</v>
      </c>
      <c r="O28" s="53"/>
      <c r="P28" s="22">
        <f t="shared" si="0"/>
        <v>0</v>
      </c>
      <c r="Q28" s="23">
        <f t="shared" si="1"/>
        <v>0</v>
      </c>
      <c r="R28" s="22" t="s">
        <v>176</v>
      </c>
      <c r="S28" s="11"/>
      <c r="T28" s="25"/>
      <c r="U28" s="26"/>
      <c r="V28" s="26"/>
      <c r="W28" s="26"/>
      <c r="X28" s="26"/>
      <c r="Y28" s="11"/>
      <c r="Z28" s="53"/>
      <c r="AA28" s="3"/>
      <c r="AB28" s="54"/>
    </row>
    <row r="29" spans="1:28" ht="96">
      <c r="A29" s="16" t="s">
        <v>177</v>
      </c>
      <c r="B29" s="47" t="s">
        <v>123</v>
      </c>
      <c r="C29" s="35" t="s">
        <v>124</v>
      </c>
      <c r="D29" s="16" t="s">
        <v>46</v>
      </c>
      <c r="E29" s="48" t="s">
        <v>178</v>
      </c>
      <c r="F29" s="43" t="s">
        <v>179</v>
      </c>
      <c r="G29" s="67">
        <v>41757</v>
      </c>
      <c r="H29" s="50" t="s">
        <v>180</v>
      </c>
      <c r="I29" s="16" t="s">
        <v>181</v>
      </c>
      <c r="J29" s="51">
        <v>1</v>
      </c>
      <c r="K29" s="51">
        <v>1</v>
      </c>
      <c r="L29" s="18">
        <v>0</v>
      </c>
      <c r="M29" s="52">
        <v>257350.12</v>
      </c>
      <c r="N29" s="52"/>
      <c r="O29" s="53">
        <v>241532.57</v>
      </c>
      <c r="P29" s="22">
        <f t="shared" si="0"/>
        <v>15817.549999999988</v>
      </c>
      <c r="Q29" s="23">
        <f t="shared" si="1"/>
        <v>0.061463153776652554</v>
      </c>
      <c r="R29" s="22" t="s">
        <v>182</v>
      </c>
      <c r="S29" s="11" t="s">
        <v>183</v>
      </c>
      <c r="T29" s="25" t="s">
        <v>184</v>
      </c>
      <c r="U29" s="26">
        <v>41766</v>
      </c>
      <c r="V29" s="26">
        <v>41775</v>
      </c>
      <c r="W29" s="26">
        <v>41786</v>
      </c>
      <c r="X29" s="26">
        <v>41787</v>
      </c>
      <c r="Y29" s="11" t="s">
        <v>185</v>
      </c>
      <c r="Z29" s="53">
        <v>241532.57</v>
      </c>
      <c r="AA29" s="3" t="s">
        <v>182</v>
      </c>
      <c r="AB29" s="54" t="s">
        <v>183</v>
      </c>
    </row>
    <row r="30" spans="1:28" ht="60">
      <c r="A30" s="16" t="s">
        <v>186</v>
      </c>
      <c r="B30" s="44" t="s">
        <v>187</v>
      </c>
      <c r="C30" s="55">
        <v>4235002282</v>
      </c>
      <c r="D30" s="16" t="s">
        <v>46</v>
      </c>
      <c r="E30" s="21" t="s">
        <v>188</v>
      </c>
      <c r="F30" s="56" t="s">
        <v>138</v>
      </c>
      <c r="G30" s="36">
        <v>41759</v>
      </c>
      <c r="H30" s="16" t="s">
        <v>189</v>
      </c>
      <c r="I30" s="16" t="s">
        <v>190</v>
      </c>
      <c r="J30" s="57">
        <v>3</v>
      </c>
      <c r="K30" s="57">
        <v>3</v>
      </c>
      <c r="L30" s="18">
        <v>0</v>
      </c>
      <c r="M30" s="38">
        <v>539777</v>
      </c>
      <c r="N30" s="38"/>
      <c r="O30" s="39">
        <v>302273.11</v>
      </c>
      <c r="P30" s="22">
        <f t="shared" si="0"/>
        <v>237503.89</v>
      </c>
      <c r="Q30" s="23">
        <f t="shared" si="1"/>
        <v>0.4400037237599972</v>
      </c>
      <c r="R30" s="58" t="s">
        <v>191</v>
      </c>
      <c r="S30" s="59">
        <v>4205254236</v>
      </c>
      <c r="T30" s="60" t="s">
        <v>192</v>
      </c>
      <c r="U30" s="56" t="s">
        <v>193</v>
      </c>
      <c r="V30" s="56"/>
      <c r="W30" s="56" t="s">
        <v>194</v>
      </c>
      <c r="X30" s="61" t="s">
        <v>194</v>
      </c>
      <c r="Y30" s="61" t="s">
        <v>195</v>
      </c>
      <c r="Z30" s="39">
        <v>302273.11</v>
      </c>
      <c r="AA30" s="62" t="s">
        <v>191</v>
      </c>
      <c r="AB30" s="63">
        <v>4205254236</v>
      </c>
    </row>
    <row r="31" spans="1:28" ht="72">
      <c r="A31" s="16" t="s">
        <v>196</v>
      </c>
      <c r="B31" s="44" t="s">
        <v>187</v>
      </c>
      <c r="C31" s="55">
        <v>4235002282</v>
      </c>
      <c r="D31" s="16" t="s">
        <v>46</v>
      </c>
      <c r="E31" s="21" t="s">
        <v>197</v>
      </c>
      <c r="F31" s="56" t="s">
        <v>138</v>
      </c>
      <c r="G31" s="36">
        <v>41759</v>
      </c>
      <c r="H31" s="16" t="s">
        <v>198</v>
      </c>
      <c r="I31" s="16" t="s">
        <v>199</v>
      </c>
      <c r="J31" s="57">
        <v>3</v>
      </c>
      <c r="K31" s="57">
        <v>3</v>
      </c>
      <c r="L31" s="18">
        <v>0</v>
      </c>
      <c r="M31" s="38">
        <v>564966.66</v>
      </c>
      <c r="N31" s="38"/>
      <c r="O31" s="39">
        <v>556492.17</v>
      </c>
      <c r="P31" s="22">
        <f t="shared" si="0"/>
        <v>8474.48999999999</v>
      </c>
      <c r="Q31" s="23">
        <f t="shared" si="1"/>
        <v>0.014999982476842068</v>
      </c>
      <c r="R31" s="58" t="s">
        <v>200</v>
      </c>
      <c r="S31" s="59">
        <v>4205101374</v>
      </c>
      <c r="T31" s="60" t="s">
        <v>201</v>
      </c>
      <c r="U31" s="56" t="s">
        <v>202</v>
      </c>
      <c r="V31" s="56"/>
      <c r="W31" s="56" t="s">
        <v>203</v>
      </c>
      <c r="X31" s="61" t="s">
        <v>203</v>
      </c>
      <c r="Y31" s="61" t="s">
        <v>204</v>
      </c>
      <c r="Z31" s="39">
        <v>556492.17</v>
      </c>
      <c r="AA31" s="62" t="s">
        <v>200</v>
      </c>
      <c r="AB31" s="63">
        <v>4205101374</v>
      </c>
    </row>
    <row r="32" spans="1:28" ht="60">
      <c r="A32" s="16" t="s">
        <v>205</v>
      </c>
      <c r="B32" s="44" t="s">
        <v>187</v>
      </c>
      <c r="C32" s="55">
        <v>4235002282</v>
      </c>
      <c r="D32" s="16" t="s">
        <v>46</v>
      </c>
      <c r="E32" s="21" t="s">
        <v>206</v>
      </c>
      <c r="F32" s="56" t="s">
        <v>138</v>
      </c>
      <c r="G32" s="36">
        <v>41759</v>
      </c>
      <c r="H32" s="16" t="s">
        <v>207</v>
      </c>
      <c r="I32" s="16" t="s">
        <v>208</v>
      </c>
      <c r="J32" s="57">
        <v>2</v>
      </c>
      <c r="K32" s="57">
        <v>2</v>
      </c>
      <c r="L32" s="18">
        <v>0</v>
      </c>
      <c r="M32" s="38">
        <v>80166.67</v>
      </c>
      <c r="N32" s="38"/>
      <c r="O32" s="39">
        <v>73352.56</v>
      </c>
      <c r="P32" s="22">
        <f t="shared" si="0"/>
        <v>6814.110000000001</v>
      </c>
      <c r="Q32" s="23">
        <f t="shared" si="1"/>
        <v>0.08499928960501915</v>
      </c>
      <c r="R32" s="58" t="s">
        <v>209</v>
      </c>
      <c r="S32" s="59">
        <v>1831101553</v>
      </c>
      <c r="T32" s="60" t="s">
        <v>210</v>
      </c>
      <c r="U32" s="56" t="s">
        <v>193</v>
      </c>
      <c r="V32" s="56"/>
      <c r="W32" s="56" t="s">
        <v>202</v>
      </c>
      <c r="X32" s="61" t="s">
        <v>211</v>
      </c>
      <c r="Y32" s="61" t="s">
        <v>212</v>
      </c>
      <c r="Z32" s="39">
        <v>73352.56</v>
      </c>
      <c r="AA32" s="62" t="s">
        <v>209</v>
      </c>
      <c r="AB32" s="63">
        <v>1831101553</v>
      </c>
    </row>
    <row r="33" spans="1:28" ht="56.25">
      <c r="A33" s="16" t="s">
        <v>213</v>
      </c>
      <c r="B33" s="44" t="s">
        <v>214</v>
      </c>
      <c r="C33" s="55">
        <v>4235004836</v>
      </c>
      <c r="D33" s="16" t="s">
        <v>46</v>
      </c>
      <c r="E33" s="21" t="s">
        <v>215</v>
      </c>
      <c r="F33" s="56" t="s">
        <v>162</v>
      </c>
      <c r="G33" s="36">
        <v>41765</v>
      </c>
      <c r="H33" s="16" t="s">
        <v>216</v>
      </c>
      <c r="I33" s="16" t="s">
        <v>217</v>
      </c>
      <c r="J33" s="57">
        <v>2</v>
      </c>
      <c r="K33" s="57">
        <v>2</v>
      </c>
      <c r="L33" s="18">
        <v>0</v>
      </c>
      <c r="M33" s="38">
        <v>227418</v>
      </c>
      <c r="N33" s="38"/>
      <c r="O33" s="39">
        <v>226280.91</v>
      </c>
      <c r="P33" s="22">
        <f t="shared" si="0"/>
        <v>1137.0899999999965</v>
      </c>
      <c r="Q33" s="23">
        <f t="shared" si="1"/>
        <v>0.0049999999999999845</v>
      </c>
      <c r="R33" s="58" t="s">
        <v>218</v>
      </c>
      <c r="S33" s="59">
        <v>4205228211</v>
      </c>
      <c r="T33" s="60" t="s">
        <v>219</v>
      </c>
      <c r="U33" s="56" t="s">
        <v>220</v>
      </c>
      <c r="V33" s="56"/>
      <c r="W33" s="56" t="s">
        <v>221</v>
      </c>
      <c r="X33" s="61" t="s">
        <v>221</v>
      </c>
      <c r="Y33" s="61" t="s">
        <v>222</v>
      </c>
      <c r="Z33" s="39">
        <v>226280.91</v>
      </c>
      <c r="AA33" s="62" t="s">
        <v>218</v>
      </c>
      <c r="AB33" s="63">
        <v>4205228211</v>
      </c>
    </row>
    <row r="34" spans="1:28" ht="60">
      <c r="A34" s="16" t="s">
        <v>223</v>
      </c>
      <c r="B34" s="32" t="s">
        <v>187</v>
      </c>
      <c r="C34" s="56" t="s">
        <v>124</v>
      </c>
      <c r="D34" s="16" t="s">
        <v>46</v>
      </c>
      <c r="E34" s="32" t="s">
        <v>224</v>
      </c>
      <c r="F34" s="56" t="s">
        <v>173</v>
      </c>
      <c r="G34" s="61" t="s">
        <v>225</v>
      </c>
      <c r="H34" s="16" t="s">
        <v>226</v>
      </c>
      <c r="I34" s="56" t="s">
        <v>227</v>
      </c>
      <c r="J34" s="16" t="s">
        <v>5</v>
      </c>
      <c r="K34" s="16" t="s">
        <v>5</v>
      </c>
      <c r="L34" s="68">
        <v>0</v>
      </c>
      <c r="M34" s="69">
        <v>114083</v>
      </c>
      <c r="N34" s="69"/>
      <c r="O34" s="69">
        <v>114083</v>
      </c>
      <c r="P34" s="22">
        <f t="shared" si="0"/>
        <v>0</v>
      </c>
      <c r="Q34" s="23">
        <f t="shared" si="1"/>
        <v>0</v>
      </c>
      <c r="R34" s="70" t="s">
        <v>228</v>
      </c>
      <c r="S34" s="68">
        <v>4205097745</v>
      </c>
      <c r="T34" s="68" t="s">
        <v>229</v>
      </c>
      <c r="U34" s="71">
        <v>41774</v>
      </c>
      <c r="V34" s="71">
        <v>41780</v>
      </c>
      <c r="W34" s="71">
        <v>41792</v>
      </c>
      <c r="X34" s="61" t="s">
        <v>221</v>
      </c>
      <c r="Y34" s="61" t="s">
        <v>230</v>
      </c>
      <c r="Z34" s="69">
        <v>114083</v>
      </c>
      <c r="AA34" s="68" t="s">
        <v>228</v>
      </c>
      <c r="AB34" s="68">
        <v>4205097745</v>
      </c>
    </row>
    <row r="35" spans="1:28" ht="67.5">
      <c r="A35" s="16" t="s">
        <v>231</v>
      </c>
      <c r="B35" s="32" t="s">
        <v>187</v>
      </c>
      <c r="C35" s="56" t="s">
        <v>124</v>
      </c>
      <c r="D35" s="16" t="s">
        <v>46</v>
      </c>
      <c r="E35" s="21" t="s">
        <v>232</v>
      </c>
      <c r="F35" s="56" t="s">
        <v>173</v>
      </c>
      <c r="G35" s="36">
        <v>41765</v>
      </c>
      <c r="H35" s="16" t="s">
        <v>233</v>
      </c>
      <c r="I35" s="16" t="s">
        <v>234</v>
      </c>
      <c r="J35" s="57">
        <v>5</v>
      </c>
      <c r="K35" s="57">
        <v>5</v>
      </c>
      <c r="L35" s="18">
        <v>0</v>
      </c>
      <c r="M35" s="38">
        <v>341000</v>
      </c>
      <c r="N35" s="38"/>
      <c r="O35" s="39">
        <v>296670</v>
      </c>
      <c r="P35" s="22">
        <f t="shared" si="0"/>
        <v>44330</v>
      </c>
      <c r="Q35" s="23">
        <f t="shared" si="1"/>
        <v>0.13</v>
      </c>
      <c r="R35" s="58" t="s">
        <v>235</v>
      </c>
      <c r="S35" s="59">
        <v>5528211376</v>
      </c>
      <c r="T35" s="60" t="s">
        <v>236</v>
      </c>
      <c r="U35" s="56" t="s">
        <v>220</v>
      </c>
      <c r="V35" s="56"/>
      <c r="W35" s="56" t="s">
        <v>237</v>
      </c>
      <c r="X35" s="61" t="s">
        <v>221</v>
      </c>
      <c r="Y35" s="61" t="s">
        <v>238</v>
      </c>
      <c r="Z35" s="39">
        <v>296670</v>
      </c>
      <c r="AA35" s="62" t="s">
        <v>235</v>
      </c>
      <c r="AB35" s="59">
        <v>5528211376</v>
      </c>
    </row>
    <row r="36" spans="1:28" ht="60">
      <c r="A36" s="16" t="s">
        <v>239</v>
      </c>
      <c r="B36" s="32" t="s">
        <v>187</v>
      </c>
      <c r="C36" s="56" t="s">
        <v>124</v>
      </c>
      <c r="D36" s="16" t="s">
        <v>46</v>
      </c>
      <c r="E36" s="21" t="s">
        <v>240</v>
      </c>
      <c r="F36" s="56" t="s">
        <v>173</v>
      </c>
      <c r="G36" s="36">
        <v>41766</v>
      </c>
      <c r="H36" s="16" t="s">
        <v>241</v>
      </c>
      <c r="I36" s="16" t="s">
        <v>242</v>
      </c>
      <c r="J36" s="57">
        <v>3</v>
      </c>
      <c r="K36" s="57">
        <v>3</v>
      </c>
      <c r="L36" s="18">
        <v>0</v>
      </c>
      <c r="M36" s="38">
        <v>533414.5</v>
      </c>
      <c r="N36" s="38"/>
      <c r="O36" s="39">
        <v>402728.07</v>
      </c>
      <c r="P36" s="22">
        <f t="shared" si="0"/>
        <v>130686.43</v>
      </c>
      <c r="Q36" s="23">
        <f t="shared" si="1"/>
        <v>0.24499977034745024</v>
      </c>
      <c r="R36" s="58" t="s">
        <v>243</v>
      </c>
      <c r="S36" s="59">
        <v>4205101649</v>
      </c>
      <c r="T36" s="60" t="s">
        <v>244</v>
      </c>
      <c r="U36" s="56" t="s">
        <v>220</v>
      </c>
      <c r="V36" s="56"/>
      <c r="W36" s="56" t="s">
        <v>237</v>
      </c>
      <c r="X36" s="61" t="s">
        <v>221</v>
      </c>
      <c r="Y36" s="61" t="s">
        <v>245</v>
      </c>
      <c r="Z36" s="39">
        <v>402728.07</v>
      </c>
      <c r="AA36" s="62" t="s">
        <v>243</v>
      </c>
      <c r="AB36" s="59">
        <v>4205101649</v>
      </c>
    </row>
    <row r="37" spans="1:28" ht="60">
      <c r="A37" s="16" t="s">
        <v>246</v>
      </c>
      <c r="B37" s="32" t="s">
        <v>187</v>
      </c>
      <c r="C37" s="56" t="s">
        <v>124</v>
      </c>
      <c r="D37" s="16" t="s">
        <v>46</v>
      </c>
      <c r="E37" s="21" t="s">
        <v>247</v>
      </c>
      <c r="F37" s="56" t="s">
        <v>156</v>
      </c>
      <c r="G37" s="36">
        <v>41771</v>
      </c>
      <c r="H37" s="16" t="s">
        <v>248</v>
      </c>
      <c r="I37" s="16" t="s">
        <v>249</v>
      </c>
      <c r="J37" s="57">
        <v>4</v>
      </c>
      <c r="K37" s="57">
        <v>4</v>
      </c>
      <c r="L37" s="18">
        <v>0</v>
      </c>
      <c r="M37" s="38">
        <v>697008</v>
      </c>
      <c r="N37" s="38"/>
      <c r="O37" s="39">
        <v>471508.64</v>
      </c>
      <c r="P37" s="22">
        <f t="shared" si="0"/>
        <v>225499.36</v>
      </c>
      <c r="Q37" s="23">
        <f t="shared" si="1"/>
        <v>0.3235247802033836</v>
      </c>
      <c r="R37" s="58" t="s">
        <v>250</v>
      </c>
      <c r="S37" s="59">
        <v>4205239686</v>
      </c>
      <c r="T37" s="60" t="s">
        <v>251</v>
      </c>
      <c r="U37" s="56" t="s">
        <v>202</v>
      </c>
      <c r="V37" s="56"/>
      <c r="W37" s="56" t="s">
        <v>252</v>
      </c>
      <c r="X37" s="61" t="s">
        <v>253</v>
      </c>
      <c r="Y37" s="61" t="s">
        <v>254</v>
      </c>
      <c r="Z37" s="39">
        <v>471508.64</v>
      </c>
      <c r="AA37" s="62" t="s">
        <v>250</v>
      </c>
      <c r="AB37" s="59">
        <v>4205239686</v>
      </c>
    </row>
    <row r="38" spans="1:28" ht="48">
      <c r="A38" s="16" t="s">
        <v>255</v>
      </c>
      <c r="B38" s="32" t="s">
        <v>72</v>
      </c>
      <c r="C38" s="35" t="s">
        <v>73</v>
      </c>
      <c r="D38" s="16" t="s">
        <v>46</v>
      </c>
      <c r="E38" s="48" t="s">
        <v>256</v>
      </c>
      <c r="F38" s="64">
        <v>41759</v>
      </c>
      <c r="G38" s="14" t="s">
        <v>257</v>
      </c>
      <c r="H38" s="50" t="s">
        <v>258</v>
      </c>
      <c r="I38" s="16" t="s">
        <v>259</v>
      </c>
      <c r="J38" s="51">
        <v>2</v>
      </c>
      <c r="K38" s="51">
        <v>2</v>
      </c>
      <c r="L38" s="18">
        <v>0</v>
      </c>
      <c r="M38" s="52">
        <v>2027355</v>
      </c>
      <c r="N38" s="52"/>
      <c r="O38" s="53">
        <v>1794209.06</v>
      </c>
      <c r="P38" s="22">
        <f t="shared" si="0"/>
        <v>233145.93999999994</v>
      </c>
      <c r="Q38" s="23">
        <f t="shared" si="1"/>
        <v>0.11500005672415534</v>
      </c>
      <c r="R38" s="22" t="s">
        <v>260</v>
      </c>
      <c r="S38" s="11" t="s">
        <v>261</v>
      </c>
      <c r="T38" s="25" t="s">
        <v>262</v>
      </c>
      <c r="U38" s="26">
        <v>41785</v>
      </c>
      <c r="V38" s="26"/>
      <c r="W38" s="26">
        <v>41799</v>
      </c>
      <c r="X38" s="26">
        <v>41806</v>
      </c>
      <c r="Y38" s="11" t="s">
        <v>263</v>
      </c>
      <c r="Z38" s="53">
        <v>1794209.06</v>
      </c>
      <c r="AA38" s="3"/>
      <c r="AB38" s="54"/>
    </row>
    <row r="39" spans="1:28" ht="72">
      <c r="A39" s="16" t="s">
        <v>264</v>
      </c>
      <c r="B39" s="47" t="s">
        <v>170</v>
      </c>
      <c r="C39" s="35" t="s">
        <v>171</v>
      </c>
      <c r="D39" s="16" t="s">
        <v>46</v>
      </c>
      <c r="E39" s="65" t="s">
        <v>172</v>
      </c>
      <c r="F39" s="64">
        <v>41771</v>
      </c>
      <c r="G39" s="67">
        <v>41782</v>
      </c>
      <c r="H39" s="50" t="s">
        <v>265</v>
      </c>
      <c r="I39" s="16" t="s">
        <v>175</v>
      </c>
      <c r="J39" s="51">
        <v>1</v>
      </c>
      <c r="K39" s="51">
        <v>1</v>
      </c>
      <c r="L39" s="18">
        <v>0</v>
      </c>
      <c r="M39" s="52">
        <v>16651348</v>
      </c>
      <c r="N39" s="52"/>
      <c r="O39" s="52">
        <v>16651348</v>
      </c>
      <c r="P39" s="22">
        <f t="shared" si="0"/>
        <v>0</v>
      </c>
      <c r="Q39" s="23">
        <f t="shared" si="1"/>
        <v>0</v>
      </c>
      <c r="R39" s="22" t="s">
        <v>266</v>
      </c>
      <c r="S39" s="11" t="s">
        <v>267</v>
      </c>
      <c r="T39" s="25" t="s">
        <v>268</v>
      </c>
      <c r="U39" s="26">
        <v>41800</v>
      </c>
      <c r="V39" s="26">
        <v>41807</v>
      </c>
      <c r="W39" s="26">
        <v>41820</v>
      </c>
      <c r="X39" s="26">
        <v>41823</v>
      </c>
      <c r="Y39" s="11" t="s">
        <v>269</v>
      </c>
      <c r="Z39" s="52">
        <v>16651348</v>
      </c>
      <c r="AA39" s="3" t="s">
        <v>266</v>
      </c>
      <c r="AB39" s="54" t="s">
        <v>267</v>
      </c>
    </row>
    <row r="40" spans="1:28" ht="48">
      <c r="A40" s="16" t="s">
        <v>270</v>
      </c>
      <c r="B40" s="47" t="s">
        <v>271</v>
      </c>
      <c r="C40" s="35" t="s">
        <v>272</v>
      </c>
      <c r="D40" s="16" t="s">
        <v>46</v>
      </c>
      <c r="E40" s="65" t="s">
        <v>273</v>
      </c>
      <c r="F40" s="64">
        <v>41751</v>
      </c>
      <c r="G40" s="67">
        <v>41785</v>
      </c>
      <c r="H40" s="50" t="s">
        <v>274</v>
      </c>
      <c r="I40" s="16" t="s">
        <v>275</v>
      </c>
      <c r="J40" s="51">
        <v>1</v>
      </c>
      <c r="K40" s="51">
        <v>1</v>
      </c>
      <c r="L40" s="18">
        <v>0</v>
      </c>
      <c r="M40" s="52">
        <v>628200</v>
      </c>
      <c r="N40" s="52"/>
      <c r="O40" s="52">
        <v>598858</v>
      </c>
      <c r="P40" s="22">
        <f t="shared" si="0"/>
        <v>29342</v>
      </c>
      <c r="Q40" s="23">
        <f t="shared" si="1"/>
        <v>0.04670805475963069</v>
      </c>
      <c r="R40" s="22" t="s">
        <v>260</v>
      </c>
      <c r="S40" s="11" t="s">
        <v>261</v>
      </c>
      <c r="T40" s="25" t="s">
        <v>262</v>
      </c>
      <c r="U40" s="26">
        <v>41794</v>
      </c>
      <c r="V40" s="26">
        <v>41801</v>
      </c>
      <c r="W40" s="26">
        <v>41813</v>
      </c>
      <c r="X40" s="26">
        <v>41816</v>
      </c>
      <c r="Y40" s="11" t="s">
        <v>276</v>
      </c>
      <c r="Z40" s="52">
        <v>598858</v>
      </c>
      <c r="AA40" s="3" t="s">
        <v>260</v>
      </c>
      <c r="AB40" s="54" t="s">
        <v>261</v>
      </c>
    </row>
    <row r="41" spans="1:28" ht="60">
      <c r="A41" s="16" t="s">
        <v>277</v>
      </c>
      <c r="B41" s="32" t="s">
        <v>187</v>
      </c>
      <c r="C41" s="56" t="s">
        <v>124</v>
      </c>
      <c r="D41" s="16" t="s">
        <v>46</v>
      </c>
      <c r="E41" s="65" t="s">
        <v>278</v>
      </c>
      <c r="F41" s="64">
        <v>41776</v>
      </c>
      <c r="G41" s="67">
        <v>41788</v>
      </c>
      <c r="H41" s="50" t="s">
        <v>279</v>
      </c>
      <c r="I41" s="16" t="s">
        <v>280</v>
      </c>
      <c r="J41" s="51">
        <v>15</v>
      </c>
      <c r="K41" s="51">
        <v>15</v>
      </c>
      <c r="L41" s="18">
        <v>0</v>
      </c>
      <c r="M41" s="52">
        <v>550500</v>
      </c>
      <c r="N41" s="52"/>
      <c r="O41" s="52">
        <v>261487.5</v>
      </c>
      <c r="P41" s="22">
        <f t="shared" si="0"/>
        <v>289012.5</v>
      </c>
      <c r="Q41" s="23">
        <f t="shared" si="1"/>
        <v>0.525</v>
      </c>
      <c r="R41" s="22" t="s">
        <v>281</v>
      </c>
      <c r="S41" s="11" t="s">
        <v>282</v>
      </c>
      <c r="T41" s="25" t="s">
        <v>283</v>
      </c>
      <c r="U41" s="26">
        <v>41807</v>
      </c>
      <c r="V41" s="26"/>
      <c r="W41" s="26">
        <v>41822</v>
      </c>
      <c r="X41" s="26">
        <v>41824</v>
      </c>
      <c r="Y41" s="11" t="s">
        <v>284</v>
      </c>
      <c r="Z41" s="52">
        <v>261487.5</v>
      </c>
      <c r="AA41" s="3" t="s">
        <v>281</v>
      </c>
      <c r="AB41" s="54" t="s">
        <v>282</v>
      </c>
    </row>
    <row r="42" spans="1:28" ht="60">
      <c r="A42" s="16" t="s">
        <v>285</v>
      </c>
      <c r="B42" s="32" t="s">
        <v>187</v>
      </c>
      <c r="C42" s="56" t="s">
        <v>124</v>
      </c>
      <c r="D42" s="16" t="s">
        <v>46</v>
      </c>
      <c r="E42" s="65" t="s">
        <v>286</v>
      </c>
      <c r="F42" s="64">
        <v>41776</v>
      </c>
      <c r="G42" s="67">
        <v>41789</v>
      </c>
      <c r="H42" s="50" t="s">
        <v>287</v>
      </c>
      <c r="I42" s="16" t="s">
        <v>288</v>
      </c>
      <c r="J42" s="51">
        <v>2</v>
      </c>
      <c r="K42" s="51">
        <v>2</v>
      </c>
      <c r="L42" s="18">
        <v>0</v>
      </c>
      <c r="M42" s="52">
        <v>293863.5</v>
      </c>
      <c r="N42" s="52"/>
      <c r="O42" s="52">
        <v>292394.18</v>
      </c>
      <c r="P42" s="22">
        <f t="shared" si="0"/>
        <v>1469.320000000007</v>
      </c>
      <c r="Q42" s="23">
        <f t="shared" si="1"/>
        <v>0.005000008507351226</v>
      </c>
      <c r="R42" s="22" t="s">
        <v>840</v>
      </c>
      <c r="S42" s="11" t="s">
        <v>290</v>
      </c>
      <c r="T42" s="25" t="s">
        <v>291</v>
      </c>
      <c r="U42" s="26">
        <v>41806</v>
      </c>
      <c r="V42" s="26">
        <v>41807</v>
      </c>
      <c r="W42" s="26">
        <v>41822</v>
      </c>
      <c r="X42" s="26">
        <v>41824</v>
      </c>
      <c r="Y42" s="11" t="s">
        <v>292</v>
      </c>
      <c r="Z42" s="52">
        <v>292394.18</v>
      </c>
      <c r="AA42" s="3" t="s">
        <v>289</v>
      </c>
      <c r="AB42" s="54" t="s">
        <v>290</v>
      </c>
    </row>
    <row r="43" spans="1:28" ht="96">
      <c r="A43" s="16" t="s">
        <v>293</v>
      </c>
      <c r="B43" s="47" t="s">
        <v>294</v>
      </c>
      <c r="C43" s="35" t="s">
        <v>295</v>
      </c>
      <c r="D43" s="16" t="s">
        <v>46</v>
      </c>
      <c r="E43" s="48" t="s">
        <v>296</v>
      </c>
      <c r="F43" s="16" t="s">
        <v>211</v>
      </c>
      <c r="G43" s="49">
        <v>41801</v>
      </c>
      <c r="H43" s="50" t="s">
        <v>297</v>
      </c>
      <c r="I43" s="16" t="s">
        <v>275</v>
      </c>
      <c r="J43" s="51">
        <v>1</v>
      </c>
      <c r="K43" s="51">
        <v>1</v>
      </c>
      <c r="L43" s="18">
        <v>0</v>
      </c>
      <c r="M43" s="52">
        <v>494857</v>
      </c>
      <c r="N43" s="52"/>
      <c r="O43" s="53">
        <v>449043</v>
      </c>
      <c r="P43" s="22">
        <f t="shared" si="0"/>
        <v>45814</v>
      </c>
      <c r="Q43" s="23">
        <f t="shared" si="1"/>
        <v>0.09258028076797943</v>
      </c>
      <c r="R43" s="22" t="s">
        <v>260</v>
      </c>
      <c r="S43" s="11" t="s">
        <v>261</v>
      </c>
      <c r="T43" s="25" t="s">
        <v>262</v>
      </c>
      <c r="U43" s="26">
        <v>41810</v>
      </c>
      <c r="V43" s="25">
        <v>41827</v>
      </c>
      <c r="W43" s="72">
        <v>41830</v>
      </c>
      <c r="X43" s="72">
        <v>41848</v>
      </c>
      <c r="Y43" s="73" t="s">
        <v>298</v>
      </c>
      <c r="Z43" s="53">
        <v>449043</v>
      </c>
      <c r="AA43" s="3" t="s">
        <v>260</v>
      </c>
      <c r="AB43" s="54" t="s">
        <v>261</v>
      </c>
    </row>
    <row r="44" spans="1:28" ht="60">
      <c r="A44" s="16" t="s">
        <v>299</v>
      </c>
      <c r="B44" s="47" t="s">
        <v>294</v>
      </c>
      <c r="C44" s="35" t="s">
        <v>295</v>
      </c>
      <c r="D44" s="16" t="s">
        <v>46</v>
      </c>
      <c r="E44" s="48" t="s">
        <v>300</v>
      </c>
      <c r="F44" s="16" t="s">
        <v>211</v>
      </c>
      <c r="G44" s="49">
        <v>41801</v>
      </c>
      <c r="H44" s="50" t="s">
        <v>301</v>
      </c>
      <c r="I44" s="16" t="s">
        <v>302</v>
      </c>
      <c r="J44" s="51">
        <v>2</v>
      </c>
      <c r="K44" s="51">
        <v>2</v>
      </c>
      <c r="L44" s="18">
        <v>0</v>
      </c>
      <c r="M44" s="52">
        <v>662738.74</v>
      </c>
      <c r="N44" s="52"/>
      <c r="O44" s="53">
        <v>626288.15</v>
      </c>
      <c r="P44" s="22">
        <f t="shared" si="0"/>
        <v>36450.58999999997</v>
      </c>
      <c r="Q44" s="23">
        <f t="shared" si="1"/>
        <v>0.05499993858816819</v>
      </c>
      <c r="R44" s="22" t="s">
        <v>303</v>
      </c>
      <c r="S44" s="11" t="s">
        <v>304</v>
      </c>
      <c r="T44" s="25" t="s">
        <v>305</v>
      </c>
      <c r="U44" s="26">
        <v>41813</v>
      </c>
      <c r="V44" s="25"/>
      <c r="W44" s="26">
        <v>41824</v>
      </c>
      <c r="X44" s="26">
        <v>41827</v>
      </c>
      <c r="Y44" s="11" t="s">
        <v>306</v>
      </c>
      <c r="Z44" s="53">
        <v>626288.15</v>
      </c>
      <c r="AA44" s="3" t="s">
        <v>303</v>
      </c>
      <c r="AB44" s="74" t="s">
        <v>304</v>
      </c>
    </row>
    <row r="45" spans="1:28" ht="84">
      <c r="A45" s="16" t="s">
        <v>307</v>
      </c>
      <c r="B45" s="32" t="s">
        <v>100</v>
      </c>
      <c r="C45" s="35" t="s">
        <v>101</v>
      </c>
      <c r="D45" s="16" t="s">
        <v>46</v>
      </c>
      <c r="E45" s="48" t="s">
        <v>308</v>
      </c>
      <c r="F45" s="16" t="s">
        <v>221</v>
      </c>
      <c r="G45" s="49">
        <v>41807</v>
      </c>
      <c r="H45" s="50" t="s">
        <v>309</v>
      </c>
      <c r="I45" s="16" t="s">
        <v>84</v>
      </c>
      <c r="J45" s="51">
        <v>1</v>
      </c>
      <c r="K45" s="51">
        <v>1</v>
      </c>
      <c r="L45" s="18">
        <v>0</v>
      </c>
      <c r="M45" s="52">
        <v>2883210.5</v>
      </c>
      <c r="N45" s="52"/>
      <c r="O45" s="53">
        <v>2883210.5</v>
      </c>
      <c r="P45" s="22">
        <f t="shared" si="0"/>
        <v>0</v>
      </c>
      <c r="Q45" s="23">
        <f t="shared" si="1"/>
        <v>0</v>
      </c>
      <c r="R45" s="22" t="s">
        <v>310</v>
      </c>
      <c r="S45" s="75">
        <v>5259033080</v>
      </c>
      <c r="T45" s="11" t="s">
        <v>311</v>
      </c>
      <c r="U45" s="26">
        <v>41816</v>
      </c>
      <c r="V45" s="72">
        <v>41827</v>
      </c>
      <c r="W45" s="26">
        <v>41827</v>
      </c>
      <c r="X45" s="72">
        <v>41829</v>
      </c>
      <c r="Y45" s="73" t="s">
        <v>312</v>
      </c>
      <c r="Z45" s="53">
        <v>2883210.5</v>
      </c>
      <c r="AA45" s="3" t="s">
        <v>310</v>
      </c>
      <c r="AB45" s="76">
        <v>5259033080</v>
      </c>
    </row>
    <row r="46" spans="1:28" ht="120">
      <c r="A46" s="16" t="s">
        <v>313</v>
      </c>
      <c r="B46" s="19" t="s">
        <v>45</v>
      </c>
      <c r="C46" s="20">
        <v>4235003631</v>
      </c>
      <c r="D46" s="16" t="s">
        <v>46</v>
      </c>
      <c r="E46" s="48" t="s">
        <v>314</v>
      </c>
      <c r="F46" s="16" t="s">
        <v>221</v>
      </c>
      <c r="G46" s="49">
        <v>41810</v>
      </c>
      <c r="H46" s="50" t="s">
        <v>315</v>
      </c>
      <c r="I46" s="16" t="s">
        <v>275</v>
      </c>
      <c r="J46" s="51">
        <v>1</v>
      </c>
      <c r="K46" s="51">
        <v>1</v>
      </c>
      <c r="L46" s="18">
        <v>0</v>
      </c>
      <c r="M46" s="52">
        <v>2021185.5</v>
      </c>
      <c r="N46" s="52"/>
      <c r="O46" s="53">
        <v>1973170</v>
      </c>
      <c r="P46" s="22">
        <f t="shared" si="0"/>
        <v>48015.5</v>
      </c>
      <c r="Q46" s="23">
        <f t="shared" si="1"/>
        <v>0.0237561074923603</v>
      </c>
      <c r="R46" s="22" t="s">
        <v>316</v>
      </c>
      <c r="S46" s="11" t="s">
        <v>261</v>
      </c>
      <c r="T46" s="25" t="s">
        <v>262</v>
      </c>
      <c r="U46" s="26">
        <v>41820</v>
      </c>
      <c r="V46" s="26">
        <v>41828</v>
      </c>
      <c r="W46" s="72">
        <v>41841</v>
      </c>
      <c r="X46" s="72">
        <v>41843</v>
      </c>
      <c r="Y46" s="73" t="s">
        <v>317</v>
      </c>
      <c r="Z46" s="53">
        <v>1973170</v>
      </c>
      <c r="AA46" s="3" t="s">
        <v>260</v>
      </c>
      <c r="AB46" s="54" t="s">
        <v>261</v>
      </c>
    </row>
    <row r="47" spans="1:28" ht="120">
      <c r="A47" s="16" t="s">
        <v>318</v>
      </c>
      <c r="B47" s="19" t="s">
        <v>45</v>
      </c>
      <c r="C47" s="20">
        <v>4235003631</v>
      </c>
      <c r="D47" s="16" t="s">
        <v>46</v>
      </c>
      <c r="E47" s="48" t="s">
        <v>319</v>
      </c>
      <c r="F47" s="16" t="s">
        <v>221</v>
      </c>
      <c r="G47" s="49" t="s">
        <v>320</v>
      </c>
      <c r="H47" s="50" t="s">
        <v>321</v>
      </c>
      <c r="I47" s="16" t="s">
        <v>302</v>
      </c>
      <c r="J47" s="51">
        <v>3</v>
      </c>
      <c r="K47" s="51">
        <v>3</v>
      </c>
      <c r="L47" s="18">
        <v>0</v>
      </c>
      <c r="M47" s="52">
        <v>2028010.54</v>
      </c>
      <c r="N47" s="52"/>
      <c r="O47" s="53">
        <v>1500727.94</v>
      </c>
      <c r="P47" s="22">
        <f t="shared" si="0"/>
        <v>527282.6000000001</v>
      </c>
      <c r="Q47" s="23">
        <f t="shared" si="1"/>
        <v>0.2599999307695906</v>
      </c>
      <c r="R47" s="22" t="s">
        <v>322</v>
      </c>
      <c r="S47" s="11" t="s">
        <v>323</v>
      </c>
      <c r="T47" s="25" t="s">
        <v>324</v>
      </c>
      <c r="U47" s="26">
        <v>41827</v>
      </c>
      <c r="V47" s="25"/>
      <c r="W47" s="26">
        <v>41841</v>
      </c>
      <c r="X47" s="72">
        <v>41843</v>
      </c>
      <c r="Y47" s="73" t="s">
        <v>325</v>
      </c>
      <c r="Z47" s="53">
        <v>1500727.94</v>
      </c>
      <c r="AA47" s="3" t="s">
        <v>322</v>
      </c>
      <c r="AB47" s="54" t="s">
        <v>323</v>
      </c>
    </row>
    <row r="48" spans="1:28" ht="67.5">
      <c r="A48" s="14" t="s">
        <v>326</v>
      </c>
      <c r="B48" s="44" t="s">
        <v>327</v>
      </c>
      <c r="C48" s="35" t="s">
        <v>328</v>
      </c>
      <c r="D48" s="16" t="s">
        <v>46</v>
      </c>
      <c r="E48" s="77" t="s">
        <v>329</v>
      </c>
      <c r="F48" s="16" t="s">
        <v>330</v>
      </c>
      <c r="G48" s="49">
        <v>41772</v>
      </c>
      <c r="H48" s="50" t="s">
        <v>331</v>
      </c>
      <c r="I48" s="16" t="s">
        <v>332</v>
      </c>
      <c r="J48" s="51">
        <v>11</v>
      </c>
      <c r="K48" s="51">
        <v>11</v>
      </c>
      <c r="L48" s="18">
        <v>0</v>
      </c>
      <c r="M48" s="52">
        <v>6301222</v>
      </c>
      <c r="N48" s="52"/>
      <c r="O48" s="53">
        <v>4290827.43</v>
      </c>
      <c r="P48" s="53">
        <f t="shared" si="0"/>
        <v>2010394.5700000003</v>
      </c>
      <c r="Q48" s="78">
        <f t="shared" si="1"/>
        <v>0.319048363952262</v>
      </c>
      <c r="R48" s="53" t="s">
        <v>333</v>
      </c>
      <c r="S48" s="73" t="s">
        <v>334</v>
      </c>
      <c r="T48" s="79" t="s">
        <v>335</v>
      </c>
      <c r="U48" s="72">
        <v>41834</v>
      </c>
      <c r="V48" s="79" t="s">
        <v>30</v>
      </c>
      <c r="W48" s="72">
        <v>41852</v>
      </c>
      <c r="X48" s="72">
        <v>41852</v>
      </c>
      <c r="Y48" s="73" t="s">
        <v>336</v>
      </c>
      <c r="Z48" s="53">
        <v>4290827.43</v>
      </c>
      <c r="AA48" s="79" t="s">
        <v>333</v>
      </c>
      <c r="AB48" s="80" t="s">
        <v>334</v>
      </c>
    </row>
    <row r="49" spans="1:28" ht="60">
      <c r="A49" s="14" t="s">
        <v>337</v>
      </c>
      <c r="B49" s="44" t="s">
        <v>187</v>
      </c>
      <c r="C49" s="35" t="s">
        <v>124</v>
      </c>
      <c r="D49" s="16" t="s">
        <v>46</v>
      </c>
      <c r="E49" s="77" t="s">
        <v>338</v>
      </c>
      <c r="F49" s="16" t="s">
        <v>339</v>
      </c>
      <c r="G49" s="49">
        <v>41822</v>
      </c>
      <c r="H49" s="14" t="s">
        <v>340</v>
      </c>
      <c r="I49" s="16" t="s">
        <v>341</v>
      </c>
      <c r="J49" s="51">
        <v>1</v>
      </c>
      <c r="K49" s="51">
        <v>1</v>
      </c>
      <c r="L49" s="18">
        <v>0</v>
      </c>
      <c r="M49" s="52">
        <v>773864</v>
      </c>
      <c r="N49" s="52"/>
      <c r="O49" s="53">
        <v>773864</v>
      </c>
      <c r="P49" s="53">
        <f t="shared" si="0"/>
        <v>0</v>
      </c>
      <c r="Q49" s="78">
        <f t="shared" si="1"/>
        <v>0</v>
      </c>
      <c r="R49" s="53" t="s">
        <v>342</v>
      </c>
      <c r="S49" s="73" t="s">
        <v>343</v>
      </c>
      <c r="T49" s="79" t="s">
        <v>344</v>
      </c>
      <c r="U49" s="72">
        <v>41830</v>
      </c>
      <c r="V49" s="72">
        <v>41835</v>
      </c>
      <c r="W49" s="72">
        <v>41843</v>
      </c>
      <c r="X49" s="72">
        <v>41845</v>
      </c>
      <c r="Y49" s="73" t="s">
        <v>345</v>
      </c>
      <c r="Z49" s="53">
        <v>773864</v>
      </c>
      <c r="AA49" s="79" t="s">
        <v>342</v>
      </c>
      <c r="AB49" s="80" t="s">
        <v>343</v>
      </c>
    </row>
    <row r="50" spans="1:28" ht="90">
      <c r="A50" s="14" t="s">
        <v>346</v>
      </c>
      <c r="B50" s="44" t="s">
        <v>187</v>
      </c>
      <c r="C50" s="35" t="s">
        <v>124</v>
      </c>
      <c r="D50" s="16" t="s">
        <v>46</v>
      </c>
      <c r="E50" s="77" t="s">
        <v>347</v>
      </c>
      <c r="F50" s="16" t="s">
        <v>339</v>
      </c>
      <c r="G50" s="49">
        <v>41817</v>
      </c>
      <c r="H50" s="14" t="s">
        <v>348</v>
      </c>
      <c r="I50" s="16" t="s">
        <v>349</v>
      </c>
      <c r="J50" s="51">
        <v>2</v>
      </c>
      <c r="K50" s="51">
        <v>2</v>
      </c>
      <c r="L50" s="18">
        <v>0</v>
      </c>
      <c r="M50" s="52">
        <v>169825</v>
      </c>
      <c r="N50" s="52"/>
      <c r="O50" s="53">
        <v>135010.67</v>
      </c>
      <c r="P50" s="53">
        <f t="shared" si="0"/>
        <v>34814.32999999999</v>
      </c>
      <c r="Q50" s="78">
        <f t="shared" si="1"/>
        <v>0.20500120712498152</v>
      </c>
      <c r="R50" s="53" t="s">
        <v>350</v>
      </c>
      <c r="S50" s="73" t="s">
        <v>351</v>
      </c>
      <c r="T50" s="79" t="s">
        <v>352</v>
      </c>
      <c r="U50" s="72">
        <v>41831</v>
      </c>
      <c r="V50" s="72"/>
      <c r="W50" s="72">
        <v>41843</v>
      </c>
      <c r="X50" s="72">
        <v>41843</v>
      </c>
      <c r="Y50" s="73" t="s">
        <v>353</v>
      </c>
      <c r="Z50" s="53">
        <v>135010.67</v>
      </c>
      <c r="AA50" s="79" t="s">
        <v>350</v>
      </c>
      <c r="AB50" s="80" t="s">
        <v>351</v>
      </c>
    </row>
    <row r="51" spans="1:28" ht="60">
      <c r="A51" s="14" t="s">
        <v>354</v>
      </c>
      <c r="B51" s="44" t="s">
        <v>187</v>
      </c>
      <c r="C51" s="35" t="s">
        <v>124</v>
      </c>
      <c r="D51" s="16" t="s">
        <v>46</v>
      </c>
      <c r="E51" s="77" t="s">
        <v>355</v>
      </c>
      <c r="F51" s="16" t="s">
        <v>356</v>
      </c>
      <c r="G51" s="49">
        <v>41820</v>
      </c>
      <c r="H51" s="14" t="s">
        <v>357</v>
      </c>
      <c r="I51" s="16" t="s">
        <v>358</v>
      </c>
      <c r="J51" s="51">
        <v>2</v>
      </c>
      <c r="K51" s="51">
        <v>0</v>
      </c>
      <c r="L51" s="18">
        <v>2</v>
      </c>
      <c r="M51" s="52">
        <v>316970</v>
      </c>
      <c r="N51" s="52">
        <v>316970</v>
      </c>
      <c r="O51" s="53"/>
      <c r="P51" s="53">
        <f t="shared" si="0"/>
        <v>0</v>
      </c>
      <c r="Q51" s="78">
        <f t="shared" si="1"/>
        <v>0</v>
      </c>
      <c r="R51" s="53"/>
      <c r="S51" s="73"/>
      <c r="T51" s="79"/>
      <c r="U51" s="72"/>
      <c r="V51" s="72"/>
      <c r="W51" s="72"/>
      <c r="X51" s="81"/>
      <c r="Y51" s="82"/>
      <c r="Z51" s="53"/>
      <c r="AA51" s="79"/>
      <c r="AB51" s="80"/>
    </row>
    <row r="52" spans="1:28" ht="67.5">
      <c r="A52" s="14" t="s">
        <v>359</v>
      </c>
      <c r="B52" s="44" t="s">
        <v>187</v>
      </c>
      <c r="C52" s="35" t="s">
        <v>124</v>
      </c>
      <c r="D52" s="16" t="s">
        <v>46</v>
      </c>
      <c r="E52" s="77" t="s">
        <v>360</v>
      </c>
      <c r="F52" s="16" t="s">
        <v>356</v>
      </c>
      <c r="G52" s="49">
        <v>41821</v>
      </c>
      <c r="H52" s="14" t="s">
        <v>361</v>
      </c>
      <c r="I52" s="16" t="s">
        <v>362</v>
      </c>
      <c r="J52" s="51">
        <v>1</v>
      </c>
      <c r="K52" s="51">
        <v>1</v>
      </c>
      <c r="L52" s="18">
        <v>0</v>
      </c>
      <c r="M52" s="52">
        <v>766925.2</v>
      </c>
      <c r="N52" s="52"/>
      <c r="O52" s="53">
        <v>719100</v>
      </c>
      <c r="P52" s="53">
        <f t="shared" si="0"/>
        <v>47825.19999999995</v>
      </c>
      <c r="Q52" s="78">
        <f t="shared" si="1"/>
        <v>0.062359666887983285</v>
      </c>
      <c r="R52" s="53" t="s">
        <v>363</v>
      </c>
      <c r="S52" s="73" t="s">
        <v>364</v>
      </c>
      <c r="T52" s="79" t="s">
        <v>365</v>
      </c>
      <c r="U52" s="72">
        <v>41830</v>
      </c>
      <c r="V52" s="72">
        <v>41835</v>
      </c>
      <c r="W52" s="72">
        <v>41841</v>
      </c>
      <c r="X52" s="72">
        <v>41843</v>
      </c>
      <c r="Y52" s="73" t="s">
        <v>366</v>
      </c>
      <c r="Z52" s="53">
        <v>719100</v>
      </c>
      <c r="AA52" s="79" t="s">
        <v>363</v>
      </c>
      <c r="AB52" s="80" t="s">
        <v>364</v>
      </c>
    </row>
    <row r="53" spans="1:28" ht="120">
      <c r="A53" s="14" t="s">
        <v>367</v>
      </c>
      <c r="B53" s="44" t="s">
        <v>45</v>
      </c>
      <c r="C53" s="35" t="s">
        <v>368</v>
      </c>
      <c r="D53" s="16" t="s">
        <v>46</v>
      </c>
      <c r="E53" s="77" t="s">
        <v>369</v>
      </c>
      <c r="F53" s="16" t="s">
        <v>370</v>
      </c>
      <c r="G53" s="49">
        <v>41824</v>
      </c>
      <c r="H53" s="14" t="s">
        <v>371</v>
      </c>
      <c r="I53" s="16" t="s">
        <v>372</v>
      </c>
      <c r="J53" s="51">
        <v>3</v>
      </c>
      <c r="K53" s="51">
        <v>1</v>
      </c>
      <c r="L53" s="18">
        <v>0</v>
      </c>
      <c r="M53" s="52">
        <v>530733</v>
      </c>
      <c r="N53" s="52"/>
      <c r="O53" s="53">
        <v>530733</v>
      </c>
      <c r="P53" s="53">
        <f t="shared" si="0"/>
        <v>0</v>
      </c>
      <c r="Q53" s="78">
        <f t="shared" si="1"/>
        <v>0</v>
      </c>
      <c r="R53" s="83" t="s">
        <v>373</v>
      </c>
      <c r="S53" s="73" t="s">
        <v>374</v>
      </c>
      <c r="T53" s="79" t="s">
        <v>375</v>
      </c>
      <c r="U53" s="72">
        <v>41836</v>
      </c>
      <c r="V53" s="72">
        <v>41843</v>
      </c>
      <c r="W53" s="72">
        <v>41855</v>
      </c>
      <c r="X53" s="72">
        <v>41856</v>
      </c>
      <c r="Y53" s="73" t="s">
        <v>376</v>
      </c>
      <c r="Z53" s="53">
        <v>530733</v>
      </c>
      <c r="AA53" s="79" t="s">
        <v>373</v>
      </c>
      <c r="AB53" s="80" t="s">
        <v>374</v>
      </c>
    </row>
    <row r="54" spans="1:28" ht="67.5">
      <c r="A54" s="14" t="s">
        <v>377</v>
      </c>
      <c r="B54" s="44" t="s">
        <v>187</v>
      </c>
      <c r="C54" s="35" t="s">
        <v>124</v>
      </c>
      <c r="D54" s="16" t="s">
        <v>46</v>
      </c>
      <c r="E54" s="77" t="s">
        <v>378</v>
      </c>
      <c r="F54" s="16" t="s">
        <v>379</v>
      </c>
      <c r="G54" s="49">
        <v>41841</v>
      </c>
      <c r="H54" s="14" t="s">
        <v>380</v>
      </c>
      <c r="I54" s="16" t="s">
        <v>381</v>
      </c>
      <c r="J54" s="51">
        <v>2</v>
      </c>
      <c r="K54" s="51">
        <v>2</v>
      </c>
      <c r="L54" s="18">
        <v>0</v>
      </c>
      <c r="M54" s="52">
        <v>967216.78</v>
      </c>
      <c r="N54" s="52"/>
      <c r="O54" s="53">
        <v>962380.7</v>
      </c>
      <c r="P54" s="53">
        <f t="shared" si="0"/>
        <v>4836.0800000000745</v>
      </c>
      <c r="Q54" s="78">
        <f t="shared" si="1"/>
        <v>0.004999995967811967</v>
      </c>
      <c r="R54" s="83" t="s">
        <v>382</v>
      </c>
      <c r="S54" s="73" t="s">
        <v>383</v>
      </c>
      <c r="T54" s="79" t="s">
        <v>384</v>
      </c>
      <c r="U54" s="72">
        <v>41848</v>
      </c>
      <c r="V54" s="72"/>
      <c r="W54" s="72">
        <v>41862</v>
      </c>
      <c r="X54" s="72">
        <v>41863</v>
      </c>
      <c r="Y54" s="73" t="s">
        <v>385</v>
      </c>
      <c r="Z54" s="53">
        <v>962380.7</v>
      </c>
      <c r="AA54" s="79" t="s">
        <v>382</v>
      </c>
      <c r="AB54" s="80" t="s">
        <v>383</v>
      </c>
    </row>
    <row r="55" spans="1:28" ht="60">
      <c r="A55" s="14" t="s">
        <v>386</v>
      </c>
      <c r="B55" s="44" t="s">
        <v>187</v>
      </c>
      <c r="C55" s="35" t="s">
        <v>124</v>
      </c>
      <c r="D55" s="16" t="s">
        <v>46</v>
      </c>
      <c r="E55" s="77" t="s">
        <v>387</v>
      </c>
      <c r="F55" s="16" t="s">
        <v>379</v>
      </c>
      <c r="G55" s="49">
        <v>41842</v>
      </c>
      <c r="H55" s="14" t="s">
        <v>388</v>
      </c>
      <c r="I55" s="16" t="s">
        <v>389</v>
      </c>
      <c r="J55" s="51">
        <v>2</v>
      </c>
      <c r="K55" s="51">
        <v>2</v>
      </c>
      <c r="L55" s="18">
        <v>0</v>
      </c>
      <c r="M55" s="52">
        <v>622053.33</v>
      </c>
      <c r="N55" s="52"/>
      <c r="O55" s="53">
        <v>497642.53</v>
      </c>
      <c r="P55" s="53">
        <f t="shared" si="0"/>
        <v>124410.79999999993</v>
      </c>
      <c r="Q55" s="78">
        <f t="shared" si="1"/>
        <v>0.20000021541561386</v>
      </c>
      <c r="R55" s="83" t="s">
        <v>390</v>
      </c>
      <c r="S55" s="73" t="s">
        <v>391</v>
      </c>
      <c r="T55" s="79" t="s">
        <v>392</v>
      </c>
      <c r="U55" s="72">
        <v>41855</v>
      </c>
      <c r="V55" s="72"/>
      <c r="W55" s="72">
        <v>41866</v>
      </c>
      <c r="X55" s="72">
        <v>41869</v>
      </c>
      <c r="Y55" s="73" t="s">
        <v>393</v>
      </c>
      <c r="Z55" s="53">
        <v>497642.53</v>
      </c>
      <c r="AA55" s="79" t="s">
        <v>390</v>
      </c>
      <c r="AB55" s="80" t="s">
        <v>391</v>
      </c>
    </row>
    <row r="56" spans="1:28" ht="60">
      <c r="A56" s="14" t="s">
        <v>394</v>
      </c>
      <c r="B56" s="44" t="s">
        <v>187</v>
      </c>
      <c r="C56" s="35" t="s">
        <v>124</v>
      </c>
      <c r="D56" s="16" t="s">
        <v>46</v>
      </c>
      <c r="E56" s="77" t="s">
        <v>395</v>
      </c>
      <c r="F56" s="16" t="s">
        <v>396</v>
      </c>
      <c r="G56" s="49">
        <v>41844</v>
      </c>
      <c r="H56" s="14" t="s">
        <v>397</v>
      </c>
      <c r="I56" s="16" t="s">
        <v>199</v>
      </c>
      <c r="J56" s="51">
        <v>2</v>
      </c>
      <c r="K56" s="51">
        <v>2</v>
      </c>
      <c r="L56" s="18">
        <v>0</v>
      </c>
      <c r="M56" s="52">
        <v>607973.67</v>
      </c>
      <c r="N56" s="52"/>
      <c r="O56" s="53">
        <v>574535.12</v>
      </c>
      <c r="P56" s="53">
        <f t="shared" si="0"/>
        <v>33438.55000000005</v>
      </c>
      <c r="Q56" s="78">
        <f t="shared" si="1"/>
        <v>0.05499999695710514</v>
      </c>
      <c r="R56" s="83" t="s">
        <v>398</v>
      </c>
      <c r="S56" s="73" t="s">
        <v>399</v>
      </c>
      <c r="T56" s="79" t="s">
        <v>400</v>
      </c>
      <c r="U56" s="72">
        <v>41858</v>
      </c>
      <c r="V56" s="72"/>
      <c r="W56" s="72">
        <v>41869</v>
      </c>
      <c r="X56" s="72">
        <v>41870</v>
      </c>
      <c r="Y56" s="73" t="s">
        <v>401</v>
      </c>
      <c r="Z56" s="53">
        <v>574535.12</v>
      </c>
      <c r="AA56" s="79" t="s">
        <v>398</v>
      </c>
      <c r="AB56" s="80" t="s">
        <v>399</v>
      </c>
    </row>
    <row r="57" spans="1:28" ht="120">
      <c r="A57" s="14" t="s">
        <v>402</v>
      </c>
      <c r="B57" s="44" t="s">
        <v>45</v>
      </c>
      <c r="C57" s="35" t="s">
        <v>368</v>
      </c>
      <c r="D57" s="16" t="s">
        <v>46</v>
      </c>
      <c r="E57" s="77" t="s">
        <v>403</v>
      </c>
      <c r="F57" s="16" t="s">
        <v>404</v>
      </c>
      <c r="G57" s="49">
        <v>41850</v>
      </c>
      <c r="H57" s="14" t="s">
        <v>405</v>
      </c>
      <c r="I57" s="16" t="s">
        <v>406</v>
      </c>
      <c r="J57" s="51">
        <v>2</v>
      </c>
      <c r="K57" s="51">
        <v>2</v>
      </c>
      <c r="L57" s="18">
        <v>0</v>
      </c>
      <c r="M57" s="52">
        <v>2694860.7</v>
      </c>
      <c r="N57" s="52"/>
      <c r="O57" s="53">
        <v>2667912.1</v>
      </c>
      <c r="P57" s="53">
        <f t="shared" si="0"/>
        <v>26948.600000000093</v>
      </c>
      <c r="Q57" s="78">
        <f t="shared" si="1"/>
        <v>0.009999997402463174</v>
      </c>
      <c r="R57" s="83" t="s">
        <v>407</v>
      </c>
      <c r="S57" s="73" t="s">
        <v>408</v>
      </c>
      <c r="T57" s="79" t="s">
        <v>409</v>
      </c>
      <c r="U57" s="72">
        <v>41870</v>
      </c>
      <c r="V57" s="72"/>
      <c r="W57" s="72">
        <v>41883</v>
      </c>
      <c r="X57" s="72">
        <v>41886</v>
      </c>
      <c r="Y57" s="73" t="s">
        <v>410</v>
      </c>
      <c r="Z57" s="53">
        <v>2667912.1</v>
      </c>
      <c r="AA57" s="79" t="s">
        <v>407</v>
      </c>
      <c r="AB57" s="80" t="s">
        <v>408</v>
      </c>
    </row>
    <row r="58" spans="1:28" ht="48">
      <c r="A58" s="14" t="s">
        <v>411</v>
      </c>
      <c r="B58" s="44" t="s">
        <v>72</v>
      </c>
      <c r="C58" s="35" t="s">
        <v>73</v>
      </c>
      <c r="D58" s="16" t="s">
        <v>46</v>
      </c>
      <c r="E58" s="77" t="s">
        <v>412</v>
      </c>
      <c r="F58" s="16" t="s">
        <v>413</v>
      </c>
      <c r="G58" s="49">
        <v>41851</v>
      </c>
      <c r="H58" s="14" t="s">
        <v>414</v>
      </c>
      <c r="I58" s="16" t="s">
        <v>415</v>
      </c>
      <c r="J58" s="51">
        <v>3</v>
      </c>
      <c r="K58" s="51">
        <v>3</v>
      </c>
      <c r="L58" s="18">
        <v>0</v>
      </c>
      <c r="M58" s="52">
        <v>1314029</v>
      </c>
      <c r="N58" s="52"/>
      <c r="O58" s="53">
        <v>683294.6</v>
      </c>
      <c r="P58" s="53">
        <f t="shared" si="0"/>
        <v>630734.4</v>
      </c>
      <c r="Q58" s="78">
        <f t="shared" si="1"/>
        <v>0.48000036528874174</v>
      </c>
      <c r="R58" s="83" t="s">
        <v>416</v>
      </c>
      <c r="S58" s="73" t="s">
        <v>417</v>
      </c>
      <c r="T58" s="79" t="s">
        <v>418</v>
      </c>
      <c r="U58" s="72">
        <v>41865</v>
      </c>
      <c r="V58" s="72"/>
      <c r="W58" s="72">
        <v>41876</v>
      </c>
      <c r="X58" s="72">
        <v>41878</v>
      </c>
      <c r="Y58" s="73" t="s">
        <v>419</v>
      </c>
      <c r="Z58" s="53">
        <v>683294.6</v>
      </c>
      <c r="AA58" s="79" t="s">
        <v>416</v>
      </c>
      <c r="AB58" s="80" t="s">
        <v>417</v>
      </c>
    </row>
    <row r="59" spans="1:28" ht="123.75">
      <c r="A59" s="14" t="s">
        <v>420</v>
      </c>
      <c r="B59" s="44" t="s">
        <v>45</v>
      </c>
      <c r="C59" s="35" t="s">
        <v>368</v>
      </c>
      <c r="D59" s="16" t="s">
        <v>46</v>
      </c>
      <c r="E59" s="77" t="s">
        <v>421</v>
      </c>
      <c r="F59" s="16" t="s">
        <v>422</v>
      </c>
      <c r="G59" s="49">
        <v>41876</v>
      </c>
      <c r="H59" s="14" t="s">
        <v>423</v>
      </c>
      <c r="I59" s="16" t="s">
        <v>406</v>
      </c>
      <c r="J59" s="51">
        <v>6</v>
      </c>
      <c r="K59" s="51">
        <v>6</v>
      </c>
      <c r="L59" s="18">
        <v>0</v>
      </c>
      <c r="M59" s="52">
        <v>1862449.5</v>
      </c>
      <c r="N59" s="52"/>
      <c r="O59" s="53">
        <v>1391974.75</v>
      </c>
      <c r="P59" s="53">
        <f t="shared" si="0"/>
        <v>470474.75</v>
      </c>
      <c r="Q59" s="78">
        <f t="shared" si="1"/>
        <v>0.2526107419288416</v>
      </c>
      <c r="R59" s="83" t="s">
        <v>424</v>
      </c>
      <c r="S59" s="73" t="s">
        <v>425</v>
      </c>
      <c r="T59" s="79" t="s">
        <v>426</v>
      </c>
      <c r="U59" s="72">
        <v>41890</v>
      </c>
      <c r="V59" s="72"/>
      <c r="W59" s="72">
        <v>41904</v>
      </c>
      <c r="X59" s="72">
        <v>41907</v>
      </c>
      <c r="Y59" s="73" t="s">
        <v>427</v>
      </c>
      <c r="Z59" s="53">
        <v>1391974.75</v>
      </c>
      <c r="AA59" s="79" t="s">
        <v>424</v>
      </c>
      <c r="AB59" s="80" t="s">
        <v>425</v>
      </c>
    </row>
    <row r="60" spans="1:28" s="119" customFormat="1" ht="15.75">
      <c r="A60" s="165" t="s">
        <v>428</v>
      </c>
      <c r="B60" s="166"/>
      <c r="C60" s="166"/>
      <c r="D60" s="166"/>
      <c r="E60" s="167"/>
      <c r="F60" s="128"/>
      <c r="G60" s="129"/>
      <c r="H60" s="130"/>
      <c r="I60" s="128"/>
      <c r="J60" s="131">
        <f>SUM(J12:J59)</f>
        <v>102</v>
      </c>
      <c r="K60" s="131">
        <f>SUM(K12:K59)</f>
        <v>98</v>
      </c>
      <c r="L60" s="131">
        <v>4</v>
      </c>
      <c r="M60" s="132">
        <f>SUM(M12:M59)</f>
        <v>82318244.1</v>
      </c>
      <c r="N60" s="132">
        <f>SUM(N12:N59)</f>
        <v>17988818</v>
      </c>
      <c r="O60" s="132">
        <f>SUM(O12:O59)</f>
        <v>58458766.120000005</v>
      </c>
      <c r="P60" s="132">
        <f>SUM(P12:P59)</f>
        <v>5870659.98</v>
      </c>
      <c r="Q60" s="133">
        <f>P60/(M60-N60)</f>
        <v>0.09125932463432937</v>
      </c>
      <c r="R60" s="134"/>
      <c r="S60" s="135"/>
      <c r="T60" s="136"/>
      <c r="U60" s="137"/>
      <c r="V60" s="136"/>
      <c r="W60" s="137"/>
      <c r="X60" s="137"/>
      <c r="Y60" s="135"/>
      <c r="Z60" s="138">
        <f>SUM(Z12:Z59)</f>
        <v>58458766.120000005</v>
      </c>
      <c r="AA60" s="138"/>
      <c r="AB60" s="138"/>
    </row>
    <row r="61" spans="1:28" ht="60">
      <c r="A61" s="14" t="s">
        <v>429</v>
      </c>
      <c r="B61" s="40" t="s">
        <v>187</v>
      </c>
      <c r="C61" s="87" t="s">
        <v>124</v>
      </c>
      <c r="D61" s="14" t="s">
        <v>46</v>
      </c>
      <c r="E61" s="88" t="s">
        <v>430</v>
      </c>
      <c r="F61" s="14" t="s">
        <v>431</v>
      </c>
      <c r="G61" s="49">
        <v>41894</v>
      </c>
      <c r="H61" s="50" t="s">
        <v>432</v>
      </c>
      <c r="I61" s="14" t="s">
        <v>433</v>
      </c>
      <c r="J61" s="86">
        <v>3</v>
      </c>
      <c r="K61" s="86">
        <v>3</v>
      </c>
      <c r="L61" s="15"/>
      <c r="M61" s="52">
        <v>359337.3</v>
      </c>
      <c r="N61" s="52" t="s">
        <v>30</v>
      </c>
      <c r="O61" s="53">
        <v>272116.17</v>
      </c>
      <c r="P61" s="53">
        <f>M61-O61</f>
        <v>87221.13</v>
      </c>
      <c r="Q61" s="78">
        <f aca="true" t="shared" si="2" ref="Q61:Q79">P61/M61</f>
        <v>0.24272773797766056</v>
      </c>
      <c r="R61" s="53" t="s">
        <v>434</v>
      </c>
      <c r="S61" s="73" t="s">
        <v>435</v>
      </c>
      <c r="T61" s="79" t="s">
        <v>436</v>
      </c>
      <c r="U61" s="72">
        <v>41908</v>
      </c>
      <c r="V61" s="79"/>
      <c r="W61" s="81">
        <v>41922</v>
      </c>
      <c r="X61" s="72">
        <v>41935</v>
      </c>
      <c r="Y61" s="73" t="s">
        <v>816</v>
      </c>
      <c r="Z61" s="89">
        <v>272116.17</v>
      </c>
      <c r="AA61" s="89" t="s">
        <v>434</v>
      </c>
      <c r="AB61" s="90">
        <v>4205261120</v>
      </c>
    </row>
    <row r="62" spans="1:28" ht="74.25" customHeight="1">
      <c r="A62" s="14" t="s">
        <v>437</v>
      </c>
      <c r="B62" s="40" t="s">
        <v>187</v>
      </c>
      <c r="C62" s="87" t="s">
        <v>124</v>
      </c>
      <c r="D62" s="14" t="s">
        <v>46</v>
      </c>
      <c r="E62" s="88" t="s">
        <v>438</v>
      </c>
      <c r="F62" s="14" t="s">
        <v>103</v>
      </c>
      <c r="G62" s="49">
        <v>41897</v>
      </c>
      <c r="H62" s="50" t="s">
        <v>439</v>
      </c>
      <c r="I62" s="14" t="s">
        <v>84</v>
      </c>
      <c r="J62" s="86">
        <v>3</v>
      </c>
      <c r="K62" s="86">
        <v>3</v>
      </c>
      <c r="L62" s="15"/>
      <c r="M62" s="52">
        <v>729248</v>
      </c>
      <c r="N62" s="52"/>
      <c r="O62" s="53">
        <v>689423.8</v>
      </c>
      <c r="P62" s="53">
        <f t="shared" si="0"/>
        <v>39824.19999999995</v>
      </c>
      <c r="Q62" s="78">
        <f t="shared" si="2"/>
        <v>0.05460995436394746</v>
      </c>
      <c r="R62" s="53" t="s">
        <v>440</v>
      </c>
      <c r="S62" s="73" t="s">
        <v>364</v>
      </c>
      <c r="T62" s="79" t="s">
        <v>441</v>
      </c>
      <c r="U62" s="72">
        <v>41911</v>
      </c>
      <c r="V62" s="79"/>
      <c r="W62" s="81">
        <v>41922</v>
      </c>
      <c r="X62" s="72">
        <v>41925</v>
      </c>
      <c r="Y62" s="73" t="s">
        <v>817</v>
      </c>
      <c r="Z62" s="89">
        <v>689423.8</v>
      </c>
      <c r="AA62" s="89" t="s">
        <v>440</v>
      </c>
      <c r="AB62" s="90">
        <v>5259033080</v>
      </c>
    </row>
    <row r="63" spans="1:28" ht="52.5">
      <c r="A63" s="14" t="s">
        <v>442</v>
      </c>
      <c r="B63" s="40" t="s">
        <v>72</v>
      </c>
      <c r="C63" s="87" t="s">
        <v>73</v>
      </c>
      <c r="D63" s="14" t="s">
        <v>46</v>
      </c>
      <c r="E63" s="88" t="s">
        <v>443</v>
      </c>
      <c r="F63" s="14" t="s">
        <v>444</v>
      </c>
      <c r="G63" s="49">
        <v>41898</v>
      </c>
      <c r="H63" s="50" t="s">
        <v>445</v>
      </c>
      <c r="I63" s="14" t="s">
        <v>446</v>
      </c>
      <c r="J63" s="86">
        <v>2</v>
      </c>
      <c r="K63" s="86">
        <v>2</v>
      </c>
      <c r="L63" s="15"/>
      <c r="M63" s="52">
        <v>2003494</v>
      </c>
      <c r="N63" s="52"/>
      <c r="O63" s="53">
        <v>1983459.06</v>
      </c>
      <c r="P63" s="53">
        <f t="shared" si="0"/>
        <v>20034.939999999944</v>
      </c>
      <c r="Q63" s="78">
        <f t="shared" si="2"/>
        <v>0.009999999999999972</v>
      </c>
      <c r="R63" s="53" t="s">
        <v>447</v>
      </c>
      <c r="S63" s="73" t="s">
        <v>261</v>
      </c>
      <c r="T63" s="79" t="s">
        <v>448</v>
      </c>
      <c r="U63" s="72">
        <v>41911</v>
      </c>
      <c r="V63" s="79"/>
      <c r="W63" s="81">
        <v>41922</v>
      </c>
      <c r="X63" s="72">
        <v>41928</v>
      </c>
      <c r="Y63" s="73" t="s">
        <v>854</v>
      </c>
      <c r="Z63" s="89">
        <v>1983459.06</v>
      </c>
      <c r="AA63" s="89" t="s">
        <v>447</v>
      </c>
      <c r="AB63" s="90">
        <v>421270419454</v>
      </c>
    </row>
    <row r="64" spans="1:28" ht="60">
      <c r="A64" s="14" t="s">
        <v>557</v>
      </c>
      <c r="B64" s="58" t="s">
        <v>187</v>
      </c>
      <c r="C64" s="87" t="s">
        <v>124</v>
      </c>
      <c r="D64" s="14" t="s">
        <v>46</v>
      </c>
      <c r="E64" s="62" t="s">
        <v>355</v>
      </c>
      <c r="F64" s="14" t="s">
        <v>545</v>
      </c>
      <c r="G64" s="49">
        <v>41912</v>
      </c>
      <c r="H64" s="50" t="s">
        <v>582</v>
      </c>
      <c r="I64" s="14" t="s">
        <v>583</v>
      </c>
      <c r="J64" s="127">
        <v>4</v>
      </c>
      <c r="K64" s="127">
        <v>4</v>
      </c>
      <c r="L64" s="15"/>
      <c r="M64" s="52">
        <v>177788.83</v>
      </c>
      <c r="N64" s="52"/>
      <c r="O64" s="53">
        <v>72853</v>
      </c>
      <c r="P64" s="53">
        <f t="shared" si="0"/>
        <v>104935.82999999999</v>
      </c>
      <c r="Q64" s="78">
        <f t="shared" si="2"/>
        <v>0.5902273500534313</v>
      </c>
      <c r="R64" s="53" t="s">
        <v>390</v>
      </c>
      <c r="S64" s="73" t="s">
        <v>391</v>
      </c>
      <c r="T64" s="79" t="s">
        <v>584</v>
      </c>
      <c r="U64" s="72">
        <v>41925</v>
      </c>
      <c r="V64" s="79"/>
      <c r="W64" s="81">
        <v>41936</v>
      </c>
      <c r="X64" s="72">
        <v>41938</v>
      </c>
      <c r="Y64" s="73" t="s">
        <v>818</v>
      </c>
      <c r="Z64" s="89">
        <v>72853</v>
      </c>
      <c r="AA64" s="89" t="s">
        <v>390</v>
      </c>
      <c r="AB64" s="90">
        <v>4205245760</v>
      </c>
    </row>
    <row r="65" spans="1:28" ht="84">
      <c r="A65" s="14" t="s">
        <v>558</v>
      </c>
      <c r="B65" s="58" t="s">
        <v>585</v>
      </c>
      <c r="C65" s="87" t="s">
        <v>586</v>
      </c>
      <c r="D65" s="14" t="s">
        <v>46</v>
      </c>
      <c r="E65" s="62" t="s">
        <v>587</v>
      </c>
      <c r="F65" s="14" t="s">
        <v>588</v>
      </c>
      <c r="G65" s="49">
        <v>41914</v>
      </c>
      <c r="H65" s="50" t="s">
        <v>589</v>
      </c>
      <c r="I65" s="14" t="s">
        <v>590</v>
      </c>
      <c r="J65" s="127">
        <v>2</v>
      </c>
      <c r="K65" s="127">
        <v>2</v>
      </c>
      <c r="L65" s="15"/>
      <c r="M65" s="52">
        <v>848500</v>
      </c>
      <c r="N65" s="52"/>
      <c r="O65" s="53">
        <v>844257.5</v>
      </c>
      <c r="P65" s="53">
        <f t="shared" si="0"/>
        <v>4242.5</v>
      </c>
      <c r="Q65" s="78">
        <f t="shared" si="2"/>
        <v>0.005</v>
      </c>
      <c r="R65" s="53" t="s">
        <v>591</v>
      </c>
      <c r="S65" s="73" t="s">
        <v>592</v>
      </c>
      <c r="T65" s="79" t="s">
        <v>593</v>
      </c>
      <c r="U65" s="72">
        <v>41932</v>
      </c>
      <c r="V65" s="79"/>
      <c r="W65" s="81">
        <v>41956</v>
      </c>
      <c r="X65" s="72">
        <v>41956</v>
      </c>
      <c r="Y65" s="73" t="s">
        <v>836</v>
      </c>
      <c r="Z65" s="89">
        <v>844257.5</v>
      </c>
      <c r="AA65" s="89" t="s">
        <v>591</v>
      </c>
      <c r="AB65" s="90">
        <v>4205250337</v>
      </c>
    </row>
    <row r="66" spans="1:28" ht="52.5">
      <c r="A66" s="14" t="s">
        <v>559</v>
      </c>
      <c r="B66" s="58" t="s">
        <v>72</v>
      </c>
      <c r="C66" s="87" t="s">
        <v>73</v>
      </c>
      <c r="D66" s="14" t="s">
        <v>46</v>
      </c>
      <c r="E66" s="62" t="s">
        <v>594</v>
      </c>
      <c r="F66" s="14" t="s">
        <v>595</v>
      </c>
      <c r="G66" s="49">
        <v>41919</v>
      </c>
      <c r="H66" s="50" t="s">
        <v>596</v>
      </c>
      <c r="I66" s="14" t="s">
        <v>597</v>
      </c>
      <c r="J66" s="127">
        <v>2</v>
      </c>
      <c r="K66" s="127">
        <v>2</v>
      </c>
      <c r="L66" s="15"/>
      <c r="M66" s="52">
        <v>2766536</v>
      </c>
      <c r="N66" s="52"/>
      <c r="O66" s="53">
        <v>2738870.64</v>
      </c>
      <c r="P66" s="53">
        <f t="shared" si="0"/>
        <v>27665.35999999987</v>
      </c>
      <c r="Q66" s="78">
        <f t="shared" si="2"/>
        <v>0.009999999999999953</v>
      </c>
      <c r="R66" s="53" t="s">
        <v>447</v>
      </c>
      <c r="S66" s="73" t="s">
        <v>261</v>
      </c>
      <c r="T66" s="79" t="s">
        <v>448</v>
      </c>
      <c r="U66" s="72">
        <v>41932</v>
      </c>
      <c r="V66" s="79"/>
      <c r="W66" s="81">
        <v>41943</v>
      </c>
      <c r="X66" s="72">
        <v>41948</v>
      </c>
      <c r="Y66" s="73" t="s">
        <v>855</v>
      </c>
      <c r="Z66" s="89">
        <v>2738870.64</v>
      </c>
      <c r="AA66" s="89" t="s">
        <v>447</v>
      </c>
      <c r="AB66" s="90">
        <v>421270419454</v>
      </c>
    </row>
    <row r="67" spans="1:28" ht="78.75">
      <c r="A67" s="14" t="s">
        <v>560</v>
      </c>
      <c r="B67" s="58" t="s">
        <v>598</v>
      </c>
      <c r="C67" s="87" t="s">
        <v>599</v>
      </c>
      <c r="D67" s="14" t="s">
        <v>46</v>
      </c>
      <c r="E67" s="62" t="s">
        <v>600</v>
      </c>
      <c r="F67" s="14" t="s">
        <v>601</v>
      </c>
      <c r="G67" s="49">
        <v>41925</v>
      </c>
      <c r="H67" s="50" t="s">
        <v>602</v>
      </c>
      <c r="I67" s="14" t="s">
        <v>603</v>
      </c>
      <c r="J67" s="127">
        <v>3</v>
      </c>
      <c r="K67" s="127">
        <v>3</v>
      </c>
      <c r="L67" s="15"/>
      <c r="M67" s="52">
        <v>367534</v>
      </c>
      <c r="N67" s="52"/>
      <c r="O67" s="53">
        <v>264444.48</v>
      </c>
      <c r="P67" s="53">
        <f t="shared" si="0"/>
        <v>103089.52000000002</v>
      </c>
      <c r="Q67" s="78">
        <f t="shared" si="2"/>
        <v>0.28048975060810705</v>
      </c>
      <c r="R67" s="53" t="s">
        <v>604</v>
      </c>
      <c r="S67" s="73" t="s">
        <v>605</v>
      </c>
      <c r="T67" s="79" t="s">
        <v>606</v>
      </c>
      <c r="U67" s="72">
        <v>41939</v>
      </c>
      <c r="V67" s="79"/>
      <c r="W67" s="81">
        <v>41950</v>
      </c>
      <c r="X67" s="72">
        <v>41950</v>
      </c>
      <c r="Y67" s="73" t="s">
        <v>862</v>
      </c>
      <c r="Z67" s="89">
        <v>264444.48</v>
      </c>
      <c r="AA67" s="89" t="s">
        <v>604</v>
      </c>
      <c r="AB67" s="90">
        <v>4205250591</v>
      </c>
    </row>
    <row r="68" spans="1:28" ht="78.75">
      <c r="A68" s="14" t="s">
        <v>561</v>
      </c>
      <c r="B68" s="58" t="s">
        <v>607</v>
      </c>
      <c r="C68" s="87" t="s">
        <v>608</v>
      </c>
      <c r="D68" s="14" t="s">
        <v>46</v>
      </c>
      <c r="E68" s="62" t="s">
        <v>609</v>
      </c>
      <c r="F68" s="14" t="s">
        <v>601</v>
      </c>
      <c r="G68" s="49">
        <v>41925</v>
      </c>
      <c r="H68" s="50" t="s">
        <v>610</v>
      </c>
      <c r="I68" s="14" t="s">
        <v>603</v>
      </c>
      <c r="J68" s="127">
        <v>1</v>
      </c>
      <c r="K68" s="127">
        <v>1</v>
      </c>
      <c r="L68" s="15"/>
      <c r="M68" s="52">
        <v>417222</v>
      </c>
      <c r="N68" s="52"/>
      <c r="O68" s="53">
        <v>417222</v>
      </c>
      <c r="P68" s="53">
        <f aca="true" t="shared" si="3" ref="P68:P79">M68-N68-O68</f>
        <v>0</v>
      </c>
      <c r="Q68" s="78">
        <f t="shared" si="2"/>
        <v>0</v>
      </c>
      <c r="R68" s="53" t="s">
        <v>218</v>
      </c>
      <c r="S68" s="73" t="s">
        <v>611</v>
      </c>
      <c r="T68" s="79" t="s">
        <v>612</v>
      </c>
      <c r="U68" s="72">
        <v>41934</v>
      </c>
      <c r="V68" s="72">
        <v>41953</v>
      </c>
      <c r="W68" s="81">
        <v>41957</v>
      </c>
      <c r="X68" s="72">
        <v>41960</v>
      </c>
      <c r="Y68" s="73" t="s">
        <v>851</v>
      </c>
      <c r="Z68" s="89">
        <v>417222</v>
      </c>
      <c r="AA68" s="89" t="s">
        <v>218</v>
      </c>
      <c r="AB68" s="90">
        <v>4205228211</v>
      </c>
    </row>
    <row r="69" spans="1:28" ht="48">
      <c r="A69" s="14" t="s">
        <v>562</v>
      </c>
      <c r="B69" s="58" t="s">
        <v>555</v>
      </c>
      <c r="C69" s="87" t="s">
        <v>500</v>
      </c>
      <c r="D69" s="14" t="s">
        <v>46</v>
      </c>
      <c r="E69" s="62" t="s">
        <v>613</v>
      </c>
      <c r="F69" s="14" t="s">
        <v>614</v>
      </c>
      <c r="G69" s="49">
        <v>41927</v>
      </c>
      <c r="H69" s="50" t="s">
        <v>615</v>
      </c>
      <c r="I69" s="14" t="s">
        <v>616</v>
      </c>
      <c r="J69" s="127">
        <v>3</v>
      </c>
      <c r="K69" s="127">
        <v>3</v>
      </c>
      <c r="L69" s="15"/>
      <c r="M69" s="52">
        <v>1861485</v>
      </c>
      <c r="N69" s="52"/>
      <c r="O69" s="53">
        <v>1637560.37</v>
      </c>
      <c r="P69" s="53">
        <f t="shared" si="3"/>
        <v>223924.6299999999</v>
      </c>
      <c r="Q69" s="78">
        <f t="shared" si="2"/>
        <v>0.12029354520718667</v>
      </c>
      <c r="R69" s="53" t="s">
        <v>617</v>
      </c>
      <c r="S69" s="73" t="s">
        <v>618</v>
      </c>
      <c r="T69" s="79" t="s">
        <v>619</v>
      </c>
      <c r="U69" s="72">
        <v>41939</v>
      </c>
      <c r="V69" s="79"/>
      <c r="W69" s="81">
        <v>41950</v>
      </c>
      <c r="X69" s="72">
        <v>41950</v>
      </c>
      <c r="Y69" s="73" t="s">
        <v>845</v>
      </c>
      <c r="Z69" s="89">
        <v>1637560.37</v>
      </c>
      <c r="AA69" s="89" t="s">
        <v>620</v>
      </c>
      <c r="AB69" s="90">
        <v>4212010537</v>
      </c>
    </row>
    <row r="70" spans="1:28" ht="60">
      <c r="A70" s="14" t="s">
        <v>563</v>
      </c>
      <c r="B70" s="58" t="s">
        <v>187</v>
      </c>
      <c r="C70" s="87" t="s">
        <v>124</v>
      </c>
      <c r="D70" s="14" t="s">
        <v>46</v>
      </c>
      <c r="E70" s="62" t="s">
        <v>621</v>
      </c>
      <c r="F70" s="14" t="s">
        <v>614</v>
      </c>
      <c r="G70" s="49">
        <v>41929</v>
      </c>
      <c r="H70" s="50" t="s">
        <v>622</v>
      </c>
      <c r="I70" s="14" t="s">
        <v>623</v>
      </c>
      <c r="J70" s="127">
        <v>3</v>
      </c>
      <c r="K70" s="127">
        <v>3</v>
      </c>
      <c r="L70" s="15"/>
      <c r="M70" s="52">
        <v>275731.5</v>
      </c>
      <c r="N70" s="52"/>
      <c r="O70" s="53">
        <v>272974.18</v>
      </c>
      <c r="P70" s="53">
        <f t="shared" si="3"/>
        <v>2757.320000000007</v>
      </c>
      <c r="Q70" s="78">
        <f t="shared" si="2"/>
        <v>0.010000018133582877</v>
      </c>
      <c r="R70" s="53" t="s">
        <v>390</v>
      </c>
      <c r="S70" s="73" t="s">
        <v>391</v>
      </c>
      <c r="T70" s="79" t="s">
        <v>584</v>
      </c>
      <c r="U70" s="72">
        <v>41943</v>
      </c>
      <c r="V70" s="79"/>
      <c r="W70" s="81">
        <v>41955</v>
      </c>
      <c r="X70" s="72">
        <v>41960</v>
      </c>
      <c r="Y70" s="73" t="s">
        <v>819</v>
      </c>
      <c r="Z70" s="89">
        <v>272974.18</v>
      </c>
      <c r="AA70" s="89" t="s">
        <v>390</v>
      </c>
      <c r="AB70" s="90">
        <v>4205245760</v>
      </c>
    </row>
    <row r="71" spans="1:28" ht="60">
      <c r="A71" s="14" t="s">
        <v>564</v>
      </c>
      <c r="B71" s="58" t="s">
        <v>100</v>
      </c>
      <c r="C71" s="87" t="s">
        <v>101</v>
      </c>
      <c r="D71" s="14" t="s">
        <v>46</v>
      </c>
      <c r="E71" s="62" t="s">
        <v>525</v>
      </c>
      <c r="F71" s="14" t="s">
        <v>624</v>
      </c>
      <c r="G71" s="49">
        <v>41933</v>
      </c>
      <c r="H71" s="50" t="s">
        <v>625</v>
      </c>
      <c r="I71" s="14" t="s">
        <v>626</v>
      </c>
      <c r="J71" s="127">
        <v>2</v>
      </c>
      <c r="K71" s="127">
        <v>2</v>
      </c>
      <c r="L71" s="15"/>
      <c r="M71" s="52">
        <v>1420000</v>
      </c>
      <c r="N71" s="52"/>
      <c r="O71" s="53">
        <v>1405800</v>
      </c>
      <c r="P71" s="53">
        <f t="shared" si="3"/>
        <v>14200</v>
      </c>
      <c r="Q71" s="78">
        <f t="shared" si="2"/>
        <v>0.01</v>
      </c>
      <c r="R71" s="53" t="s">
        <v>627</v>
      </c>
      <c r="S71" s="73" t="s">
        <v>364</v>
      </c>
      <c r="T71" s="79" t="s">
        <v>441</v>
      </c>
      <c r="U71" s="72">
        <v>41948</v>
      </c>
      <c r="V71" s="79"/>
      <c r="W71" s="81">
        <v>41960</v>
      </c>
      <c r="X71" s="72">
        <v>41960</v>
      </c>
      <c r="Y71" s="73" t="s">
        <v>847</v>
      </c>
      <c r="Z71" s="89">
        <v>1405800</v>
      </c>
      <c r="AA71" s="89" t="s">
        <v>363</v>
      </c>
      <c r="AB71" s="90">
        <v>5259033080</v>
      </c>
    </row>
    <row r="72" spans="1:28" ht="48">
      <c r="A72" s="14" t="s">
        <v>565</v>
      </c>
      <c r="B72" s="58" t="s">
        <v>555</v>
      </c>
      <c r="C72" s="87" t="s">
        <v>500</v>
      </c>
      <c r="D72" s="14" t="s">
        <v>46</v>
      </c>
      <c r="E72" s="62" t="s">
        <v>628</v>
      </c>
      <c r="F72" s="14" t="s">
        <v>629</v>
      </c>
      <c r="G72" s="49">
        <v>41933</v>
      </c>
      <c r="H72" s="50" t="s">
        <v>630</v>
      </c>
      <c r="I72" s="14" t="s">
        <v>597</v>
      </c>
      <c r="J72" s="127">
        <v>2</v>
      </c>
      <c r="K72" s="127">
        <v>2</v>
      </c>
      <c r="L72" s="15"/>
      <c r="M72" s="52">
        <v>364429.49</v>
      </c>
      <c r="N72" s="52"/>
      <c r="O72" s="53">
        <v>360785.2</v>
      </c>
      <c r="P72" s="53">
        <f t="shared" si="3"/>
        <v>3644.289999999979</v>
      </c>
      <c r="Q72" s="78">
        <f t="shared" si="2"/>
        <v>0.009999986554326268</v>
      </c>
      <c r="R72" s="53" t="s">
        <v>631</v>
      </c>
      <c r="S72" s="73" t="s">
        <v>632</v>
      </c>
      <c r="T72" s="79" t="s">
        <v>633</v>
      </c>
      <c r="U72" s="72">
        <v>41948</v>
      </c>
      <c r="V72" s="72">
        <v>41961</v>
      </c>
      <c r="W72" s="81">
        <v>41962</v>
      </c>
      <c r="X72" s="72">
        <v>41962</v>
      </c>
      <c r="Y72" s="73" t="s">
        <v>841</v>
      </c>
      <c r="Z72" s="89">
        <v>360785.2</v>
      </c>
      <c r="AA72" s="89" t="s">
        <v>631</v>
      </c>
      <c r="AB72" s="90">
        <v>4212427095</v>
      </c>
    </row>
    <row r="73" spans="1:28" ht="52.5">
      <c r="A73" s="14" t="s">
        <v>566</v>
      </c>
      <c r="B73" s="58" t="s">
        <v>555</v>
      </c>
      <c r="C73" s="87" t="s">
        <v>500</v>
      </c>
      <c r="D73" s="14" t="s">
        <v>46</v>
      </c>
      <c r="E73" s="62" t="s">
        <v>634</v>
      </c>
      <c r="F73" s="14" t="s">
        <v>614</v>
      </c>
      <c r="G73" s="49">
        <v>41935</v>
      </c>
      <c r="H73" s="50" t="s">
        <v>635</v>
      </c>
      <c r="I73" s="14" t="s">
        <v>636</v>
      </c>
      <c r="J73" s="127">
        <v>1</v>
      </c>
      <c r="K73" s="127">
        <v>1</v>
      </c>
      <c r="L73" s="15"/>
      <c r="M73" s="52">
        <v>730000</v>
      </c>
      <c r="N73" s="52"/>
      <c r="O73" s="53">
        <v>700000</v>
      </c>
      <c r="P73" s="53">
        <f t="shared" si="3"/>
        <v>30000</v>
      </c>
      <c r="Q73" s="78">
        <f t="shared" si="2"/>
        <v>0.0410958904109589</v>
      </c>
      <c r="R73" s="53" t="s">
        <v>637</v>
      </c>
      <c r="S73" s="73" t="s">
        <v>638</v>
      </c>
      <c r="T73" s="79" t="s">
        <v>639</v>
      </c>
      <c r="U73" s="72">
        <v>41948</v>
      </c>
      <c r="V73" s="72">
        <v>41953</v>
      </c>
      <c r="W73" s="81">
        <v>41960</v>
      </c>
      <c r="X73" s="72">
        <v>41962</v>
      </c>
      <c r="Y73" s="73" t="s">
        <v>842</v>
      </c>
      <c r="Z73" s="89">
        <v>700000</v>
      </c>
      <c r="AA73" s="89" t="s">
        <v>637</v>
      </c>
      <c r="AB73" s="90">
        <v>422303225096</v>
      </c>
    </row>
    <row r="74" spans="1:28" ht="52.5">
      <c r="A74" s="14" t="s">
        <v>567</v>
      </c>
      <c r="B74" s="58" t="s">
        <v>555</v>
      </c>
      <c r="C74" s="87" t="s">
        <v>500</v>
      </c>
      <c r="D74" s="14" t="s">
        <v>46</v>
      </c>
      <c r="E74" s="62" t="s">
        <v>634</v>
      </c>
      <c r="F74" s="14" t="s">
        <v>614</v>
      </c>
      <c r="G74" s="49">
        <v>41935</v>
      </c>
      <c r="H74" s="50" t="s">
        <v>640</v>
      </c>
      <c r="I74" s="14" t="s">
        <v>636</v>
      </c>
      <c r="J74" s="127">
        <v>1</v>
      </c>
      <c r="K74" s="127">
        <v>1</v>
      </c>
      <c r="L74" s="15"/>
      <c r="M74" s="52">
        <v>730000</v>
      </c>
      <c r="N74" s="52"/>
      <c r="O74" s="53">
        <v>700000</v>
      </c>
      <c r="P74" s="53">
        <f t="shared" si="3"/>
        <v>30000</v>
      </c>
      <c r="Q74" s="78">
        <f t="shared" si="2"/>
        <v>0.0410958904109589</v>
      </c>
      <c r="R74" s="53" t="s">
        <v>637</v>
      </c>
      <c r="S74" s="73" t="s">
        <v>638</v>
      </c>
      <c r="T74" s="79" t="s">
        <v>639</v>
      </c>
      <c r="U74" s="72">
        <v>41948</v>
      </c>
      <c r="V74" s="72">
        <v>41953</v>
      </c>
      <c r="W74" s="81">
        <v>41960</v>
      </c>
      <c r="X74" s="72">
        <v>41962</v>
      </c>
      <c r="Y74" s="73" t="s">
        <v>843</v>
      </c>
      <c r="Z74" s="89">
        <v>700000</v>
      </c>
      <c r="AA74" s="89" t="s">
        <v>637</v>
      </c>
      <c r="AB74" s="90">
        <v>422303225096</v>
      </c>
    </row>
    <row r="75" spans="1:28" ht="52.5">
      <c r="A75" s="14" t="s">
        <v>568</v>
      </c>
      <c r="B75" s="58" t="s">
        <v>555</v>
      </c>
      <c r="C75" s="87" t="s">
        <v>500</v>
      </c>
      <c r="D75" s="14" t="s">
        <v>46</v>
      </c>
      <c r="E75" s="62" t="s">
        <v>634</v>
      </c>
      <c r="F75" s="14" t="s">
        <v>614</v>
      </c>
      <c r="G75" s="49">
        <v>41935</v>
      </c>
      <c r="H75" s="50" t="s">
        <v>641</v>
      </c>
      <c r="I75" s="14" t="s">
        <v>636</v>
      </c>
      <c r="J75" s="127">
        <v>1</v>
      </c>
      <c r="K75" s="127">
        <v>1</v>
      </c>
      <c r="L75" s="15"/>
      <c r="M75" s="52">
        <v>730000</v>
      </c>
      <c r="N75" s="52"/>
      <c r="O75" s="53">
        <v>700000</v>
      </c>
      <c r="P75" s="53">
        <f t="shared" si="3"/>
        <v>30000</v>
      </c>
      <c r="Q75" s="78">
        <f t="shared" si="2"/>
        <v>0.0410958904109589</v>
      </c>
      <c r="R75" s="53" t="s">
        <v>637</v>
      </c>
      <c r="S75" s="73" t="s">
        <v>638</v>
      </c>
      <c r="T75" s="79" t="s">
        <v>639</v>
      </c>
      <c r="U75" s="72">
        <v>41948</v>
      </c>
      <c r="V75" s="72">
        <v>41953</v>
      </c>
      <c r="W75" s="81">
        <v>41960</v>
      </c>
      <c r="X75" s="72">
        <v>41962</v>
      </c>
      <c r="Y75" s="73" t="s">
        <v>844</v>
      </c>
      <c r="Z75" s="89">
        <v>700000</v>
      </c>
      <c r="AA75" s="89" t="s">
        <v>637</v>
      </c>
      <c r="AB75" s="90">
        <v>422303225096</v>
      </c>
    </row>
    <row r="76" spans="1:28" ht="42">
      <c r="A76" s="14" t="s">
        <v>569</v>
      </c>
      <c r="B76" s="58" t="s">
        <v>642</v>
      </c>
      <c r="C76" s="87" t="s">
        <v>643</v>
      </c>
      <c r="D76" s="14" t="s">
        <v>46</v>
      </c>
      <c r="E76" s="62" t="s">
        <v>644</v>
      </c>
      <c r="F76" s="14" t="s">
        <v>645</v>
      </c>
      <c r="G76" s="49">
        <v>41925</v>
      </c>
      <c r="H76" s="14" t="s">
        <v>646</v>
      </c>
      <c r="I76" s="14" t="s">
        <v>647</v>
      </c>
      <c r="J76" s="127">
        <v>2</v>
      </c>
      <c r="K76" s="127">
        <v>2</v>
      </c>
      <c r="L76" s="15"/>
      <c r="M76" s="52">
        <v>612019.86</v>
      </c>
      <c r="N76" s="52"/>
      <c r="O76" s="53">
        <v>437622.83</v>
      </c>
      <c r="P76" s="53">
        <f t="shared" si="3"/>
        <v>174397.02999999997</v>
      </c>
      <c r="Q76" s="78">
        <f t="shared" si="2"/>
        <v>0.28495322030889647</v>
      </c>
      <c r="R76" s="53" t="s">
        <v>648</v>
      </c>
      <c r="S76" s="73" t="s">
        <v>649</v>
      </c>
      <c r="T76" s="79" t="s">
        <v>650</v>
      </c>
      <c r="U76" s="72">
        <v>41939</v>
      </c>
      <c r="V76" s="79"/>
      <c r="W76" s="81">
        <v>41950</v>
      </c>
      <c r="X76" s="72"/>
      <c r="Y76" s="73"/>
      <c r="Z76" s="89">
        <v>437622.83</v>
      </c>
      <c r="AA76" s="89" t="s">
        <v>648</v>
      </c>
      <c r="AB76" s="90">
        <v>4205124004</v>
      </c>
    </row>
    <row r="77" spans="1:28" ht="45">
      <c r="A77" s="14" t="s">
        <v>570</v>
      </c>
      <c r="B77" s="58" t="s">
        <v>642</v>
      </c>
      <c r="C77" s="87" t="s">
        <v>643</v>
      </c>
      <c r="D77" s="14" t="s">
        <v>46</v>
      </c>
      <c r="E77" s="62" t="s">
        <v>651</v>
      </c>
      <c r="F77" s="14" t="s">
        <v>645</v>
      </c>
      <c r="G77" s="49">
        <v>41926</v>
      </c>
      <c r="H77" s="14" t="s">
        <v>652</v>
      </c>
      <c r="I77" s="14" t="s">
        <v>653</v>
      </c>
      <c r="J77" s="127">
        <v>3</v>
      </c>
      <c r="K77" s="127">
        <v>3</v>
      </c>
      <c r="L77" s="15"/>
      <c r="M77" s="52">
        <v>1445018.84</v>
      </c>
      <c r="N77" s="52"/>
      <c r="O77" s="53">
        <v>1186935.95</v>
      </c>
      <c r="P77" s="53">
        <f t="shared" si="3"/>
        <v>258082.89000000013</v>
      </c>
      <c r="Q77" s="78">
        <f t="shared" si="2"/>
        <v>0.17860174750385963</v>
      </c>
      <c r="R77" s="53" t="s">
        <v>654</v>
      </c>
      <c r="S77" s="73" t="s">
        <v>655</v>
      </c>
      <c r="T77" s="79" t="s">
        <v>656</v>
      </c>
      <c r="U77" s="72">
        <v>41939</v>
      </c>
      <c r="V77" s="79"/>
      <c r="W77" s="81">
        <v>41950</v>
      </c>
      <c r="X77" s="72"/>
      <c r="Y77" s="73"/>
      <c r="Z77" s="89">
        <v>1186935.95</v>
      </c>
      <c r="AA77" s="89" t="s">
        <v>654</v>
      </c>
      <c r="AB77" s="90">
        <v>5003093620</v>
      </c>
    </row>
    <row r="78" spans="1:28" ht="60">
      <c r="A78" s="14" t="s">
        <v>571</v>
      </c>
      <c r="B78" s="58" t="s">
        <v>187</v>
      </c>
      <c r="C78" s="87" t="s">
        <v>124</v>
      </c>
      <c r="D78" s="14" t="s">
        <v>46</v>
      </c>
      <c r="E78" s="62" t="s">
        <v>464</v>
      </c>
      <c r="F78" s="14" t="s">
        <v>657</v>
      </c>
      <c r="G78" s="49">
        <v>41950</v>
      </c>
      <c r="H78" s="14" t="s">
        <v>658</v>
      </c>
      <c r="I78" s="14" t="s">
        <v>467</v>
      </c>
      <c r="J78" s="127">
        <v>3</v>
      </c>
      <c r="K78" s="127">
        <v>3</v>
      </c>
      <c r="L78" s="15"/>
      <c r="M78" s="52">
        <v>1199126.67</v>
      </c>
      <c r="N78" s="52"/>
      <c r="O78" s="53">
        <v>1019247</v>
      </c>
      <c r="P78" s="53">
        <f t="shared" si="3"/>
        <v>179879.66999999993</v>
      </c>
      <c r="Q78" s="78">
        <f t="shared" si="2"/>
        <v>0.15000889772554216</v>
      </c>
      <c r="R78" s="53" t="s">
        <v>659</v>
      </c>
      <c r="S78" s="73" t="s">
        <v>660</v>
      </c>
      <c r="T78" s="79" t="s">
        <v>661</v>
      </c>
      <c r="U78" s="72">
        <v>41970</v>
      </c>
      <c r="V78" s="79"/>
      <c r="W78" s="81">
        <v>41981</v>
      </c>
      <c r="X78" s="72">
        <v>41983</v>
      </c>
      <c r="Y78" s="73" t="s">
        <v>820</v>
      </c>
      <c r="Z78" s="89">
        <v>1019247</v>
      </c>
      <c r="AA78" s="89" t="s">
        <v>659</v>
      </c>
      <c r="AB78" s="90">
        <v>6658446821</v>
      </c>
    </row>
    <row r="79" spans="1:28" ht="60">
      <c r="A79" s="14" t="s">
        <v>572</v>
      </c>
      <c r="B79" s="58" t="s">
        <v>187</v>
      </c>
      <c r="C79" s="87" t="s">
        <v>124</v>
      </c>
      <c r="D79" s="14" t="s">
        <v>46</v>
      </c>
      <c r="E79" s="62" t="s">
        <v>662</v>
      </c>
      <c r="F79" s="14" t="s">
        <v>657</v>
      </c>
      <c r="G79" s="49">
        <v>41957</v>
      </c>
      <c r="H79" s="14" t="s">
        <v>663</v>
      </c>
      <c r="I79" s="14" t="s">
        <v>664</v>
      </c>
      <c r="J79" s="127">
        <v>4</v>
      </c>
      <c r="K79" s="127">
        <v>4</v>
      </c>
      <c r="L79" s="15"/>
      <c r="M79" s="52">
        <v>259330</v>
      </c>
      <c r="N79" s="52"/>
      <c r="O79" s="53">
        <v>168703.35</v>
      </c>
      <c r="P79" s="53">
        <f t="shared" si="3"/>
        <v>90626.65</v>
      </c>
      <c r="Q79" s="78">
        <f t="shared" si="2"/>
        <v>0.3494645818069641</v>
      </c>
      <c r="R79" s="53" t="s">
        <v>390</v>
      </c>
      <c r="S79" s="73" t="s">
        <v>391</v>
      </c>
      <c r="T79" s="79" t="s">
        <v>584</v>
      </c>
      <c r="U79" s="72">
        <v>41971</v>
      </c>
      <c r="V79" s="79"/>
      <c r="W79" s="81">
        <v>41982</v>
      </c>
      <c r="X79" s="72">
        <v>41983</v>
      </c>
      <c r="Y79" s="73" t="s">
        <v>821</v>
      </c>
      <c r="Z79" s="89">
        <v>168703.35</v>
      </c>
      <c r="AA79" s="89" t="s">
        <v>390</v>
      </c>
      <c r="AB79" s="90">
        <v>4205245760</v>
      </c>
    </row>
    <row r="80" spans="1:28" ht="56.25">
      <c r="A80" s="14" t="s">
        <v>573</v>
      </c>
      <c r="B80" s="58" t="s">
        <v>62</v>
      </c>
      <c r="C80" s="87" t="s">
        <v>63</v>
      </c>
      <c r="D80" s="14" t="s">
        <v>46</v>
      </c>
      <c r="E80" s="62" t="s">
        <v>665</v>
      </c>
      <c r="F80" s="14" t="s">
        <v>666</v>
      </c>
      <c r="G80" s="49">
        <v>41967</v>
      </c>
      <c r="H80" s="14" t="s">
        <v>667</v>
      </c>
      <c r="I80" s="14" t="s">
        <v>668</v>
      </c>
      <c r="J80" s="127">
        <v>0</v>
      </c>
      <c r="K80" s="127">
        <v>0</v>
      </c>
      <c r="L80" s="15"/>
      <c r="M80" s="52">
        <v>8029682</v>
      </c>
      <c r="N80" s="52">
        <v>8029682</v>
      </c>
      <c r="O80" s="53" t="s">
        <v>115</v>
      </c>
      <c r="P80" s="53"/>
      <c r="Q80" s="78">
        <f aca="true" t="shared" si="4" ref="Q80:Q93">P80/M80</f>
        <v>0</v>
      </c>
      <c r="R80" s="53"/>
      <c r="S80" s="73"/>
      <c r="T80" s="79"/>
      <c r="U80" s="72"/>
      <c r="V80" s="79"/>
      <c r="W80" s="81"/>
      <c r="X80" s="72"/>
      <c r="Y80" s="73"/>
      <c r="Z80" s="89"/>
      <c r="AA80" s="89"/>
      <c r="AB80" s="90"/>
    </row>
    <row r="81" spans="1:28" ht="48">
      <c r="A81" s="14" t="s">
        <v>575</v>
      </c>
      <c r="B81" s="58" t="s">
        <v>72</v>
      </c>
      <c r="C81" s="87" t="s">
        <v>73</v>
      </c>
      <c r="D81" s="14" t="s">
        <v>46</v>
      </c>
      <c r="E81" s="62" t="s">
        <v>669</v>
      </c>
      <c r="F81" s="14" t="s">
        <v>666</v>
      </c>
      <c r="G81" s="49">
        <v>41967</v>
      </c>
      <c r="H81" s="14" t="s">
        <v>670</v>
      </c>
      <c r="I81" s="14" t="s">
        <v>668</v>
      </c>
      <c r="J81" s="127">
        <v>0</v>
      </c>
      <c r="K81" s="127">
        <v>0</v>
      </c>
      <c r="L81" s="15"/>
      <c r="M81" s="52">
        <v>4187882</v>
      </c>
      <c r="N81" s="52">
        <v>4187882</v>
      </c>
      <c r="O81" s="53" t="s">
        <v>115</v>
      </c>
      <c r="P81" s="53"/>
      <c r="Q81" s="78">
        <f t="shared" si="4"/>
        <v>0</v>
      </c>
      <c r="R81" s="53"/>
      <c r="S81" s="73"/>
      <c r="T81" s="79"/>
      <c r="U81" s="72"/>
      <c r="V81" s="79"/>
      <c r="W81" s="81"/>
      <c r="X81" s="72"/>
      <c r="Y81" s="73"/>
      <c r="Z81" s="89"/>
      <c r="AA81" s="89"/>
      <c r="AB81" s="90"/>
    </row>
    <row r="82" spans="1:28" ht="60">
      <c r="A82" s="14" t="s">
        <v>576</v>
      </c>
      <c r="B82" s="58" t="s">
        <v>100</v>
      </c>
      <c r="C82" s="87" t="s">
        <v>101</v>
      </c>
      <c r="D82" s="14" t="s">
        <v>46</v>
      </c>
      <c r="E82" s="62" t="s">
        <v>525</v>
      </c>
      <c r="F82" s="14" t="s">
        <v>671</v>
      </c>
      <c r="G82" s="49">
        <v>41968</v>
      </c>
      <c r="H82" s="14" t="s">
        <v>672</v>
      </c>
      <c r="I82" s="14" t="s">
        <v>673</v>
      </c>
      <c r="J82" s="127">
        <v>1</v>
      </c>
      <c r="K82" s="127">
        <v>1</v>
      </c>
      <c r="L82" s="15"/>
      <c r="M82" s="52">
        <v>3990894</v>
      </c>
      <c r="N82" s="52"/>
      <c r="O82" s="53">
        <v>3722150</v>
      </c>
      <c r="P82" s="53">
        <f aca="true" t="shared" si="5" ref="P82:P93">M82-N82-O82</f>
        <v>268744</v>
      </c>
      <c r="Q82" s="78">
        <f t="shared" si="4"/>
        <v>0.06733929791169598</v>
      </c>
      <c r="R82" s="53" t="s">
        <v>363</v>
      </c>
      <c r="S82" s="73" t="s">
        <v>364</v>
      </c>
      <c r="T82" s="79" t="s">
        <v>441</v>
      </c>
      <c r="U82" s="72">
        <v>41985</v>
      </c>
      <c r="V82" s="72">
        <v>41992</v>
      </c>
      <c r="W82" s="81">
        <v>41999</v>
      </c>
      <c r="X82" s="72">
        <v>42003</v>
      </c>
      <c r="Y82" s="73" t="s">
        <v>846</v>
      </c>
      <c r="Z82" s="89">
        <v>3722150</v>
      </c>
      <c r="AA82" s="89" t="s">
        <v>363</v>
      </c>
      <c r="AB82" s="90">
        <v>5259033080</v>
      </c>
    </row>
    <row r="83" spans="1:28" ht="60">
      <c r="A83" s="14" t="s">
        <v>577</v>
      </c>
      <c r="B83" s="58" t="s">
        <v>100</v>
      </c>
      <c r="C83" s="87" t="s">
        <v>101</v>
      </c>
      <c r="D83" s="14" t="s">
        <v>46</v>
      </c>
      <c r="E83" s="62" t="s">
        <v>541</v>
      </c>
      <c r="F83" s="14" t="s">
        <v>671</v>
      </c>
      <c r="G83" s="49">
        <v>41969</v>
      </c>
      <c r="H83" s="14" t="s">
        <v>674</v>
      </c>
      <c r="I83" s="14" t="s">
        <v>84</v>
      </c>
      <c r="J83" s="127">
        <v>1</v>
      </c>
      <c r="K83" s="127">
        <v>1</v>
      </c>
      <c r="L83" s="15"/>
      <c r="M83" s="52">
        <v>634530</v>
      </c>
      <c r="N83" s="52"/>
      <c r="O83" s="53">
        <v>634530</v>
      </c>
      <c r="P83" s="53">
        <f t="shared" si="5"/>
        <v>0</v>
      </c>
      <c r="Q83" s="78">
        <f t="shared" si="4"/>
        <v>0</v>
      </c>
      <c r="R83" s="53" t="s">
        <v>675</v>
      </c>
      <c r="S83" s="73" t="s">
        <v>676</v>
      </c>
      <c r="T83" s="79" t="s">
        <v>677</v>
      </c>
      <c r="U83" s="72">
        <v>41978</v>
      </c>
      <c r="V83" s="72">
        <v>41984</v>
      </c>
      <c r="W83" s="81">
        <v>41989</v>
      </c>
      <c r="X83" s="72">
        <v>41992</v>
      </c>
      <c r="Y83" s="73" t="s">
        <v>848</v>
      </c>
      <c r="Z83" s="89">
        <v>634530</v>
      </c>
      <c r="AA83" s="89" t="s">
        <v>675</v>
      </c>
      <c r="AB83" s="90">
        <v>4205178899</v>
      </c>
    </row>
    <row r="84" spans="1:28" ht="60">
      <c r="A84" s="14" t="s">
        <v>578</v>
      </c>
      <c r="B84" s="58" t="s">
        <v>100</v>
      </c>
      <c r="C84" s="87" t="s">
        <v>101</v>
      </c>
      <c r="D84" s="14" t="s">
        <v>46</v>
      </c>
      <c r="E84" s="62" t="s">
        <v>541</v>
      </c>
      <c r="F84" s="14" t="s">
        <v>671</v>
      </c>
      <c r="G84" s="49">
        <v>41969</v>
      </c>
      <c r="H84" s="14" t="s">
        <v>678</v>
      </c>
      <c r="I84" s="14" t="s">
        <v>84</v>
      </c>
      <c r="J84" s="127">
        <v>1</v>
      </c>
      <c r="K84" s="127">
        <v>1</v>
      </c>
      <c r="L84" s="15"/>
      <c r="M84" s="52">
        <v>552500</v>
      </c>
      <c r="N84" s="52"/>
      <c r="O84" s="53">
        <v>552500</v>
      </c>
      <c r="P84" s="53">
        <f t="shared" si="5"/>
        <v>0</v>
      </c>
      <c r="Q84" s="78">
        <f t="shared" si="4"/>
        <v>0</v>
      </c>
      <c r="R84" s="53" t="s">
        <v>134</v>
      </c>
      <c r="S84" s="73" t="s">
        <v>534</v>
      </c>
      <c r="T84" s="79" t="s">
        <v>679</v>
      </c>
      <c r="U84" s="72">
        <v>41978</v>
      </c>
      <c r="V84" s="72">
        <v>41984</v>
      </c>
      <c r="W84" s="81">
        <v>41989</v>
      </c>
      <c r="X84" s="72">
        <v>41992</v>
      </c>
      <c r="Y84" s="73" t="s">
        <v>849</v>
      </c>
      <c r="Z84" s="89">
        <v>552500</v>
      </c>
      <c r="AA84" s="89" t="s">
        <v>134</v>
      </c>
      <c r="AB84" s="90">
        <v>4205172880</v>
      </c>
    </row>
    <row r="85" spans="1:28" ht="56.25">
      <c r="A85" s="14" t="s">
        <v>579</v>
      </c>
      <c r="B85" s="58" t="s">
        <v>62</v>
      </c>
      <c r="C85" s="87" t="s">
        <v>63</v>
      </c>
      <c r="D85" s="14" t="s">
        <v>46</v>
      </c>
      <c r="E85" s="62" t="s">
        <v>680</v>
      </c>
      <c r="F85" s="14" t="s">
        <v>681</v>
      </c>
      <c r="G85" s="49">
        <v>41971</v>
      </c>
      <c r="H85" s="14" t="s">
        <v>682</v>
      </c>
      <c r="I85" s="14" t="s">
        <v>668</v>
      </c>
      <c r="J85" s="127">
        <v>0</v>
      </c>
      <c r="K85" s="127">
        <v>0</v>
      </c>
      <c r="L85" s="15"/>
      <c r="M85" s="52">
        <v>40645410</v>
      </c>
      <c r="N85" s="52">
        <v>40645410</v>
      </c>
      <c r="O85" s="53" t="s">
        <v>115</v>
      </c>
      <c r="P85" s="53"/>
      <c r="Q85" s="78">
        <f t="shared" si="4"/>
        <v>0</v>
      </c>
      <c r="R85" s="53"/>
      <c r="S85" s="73"/>
      <c r="T85" s="79"/>
      <c r="U85" s="72"/>
      <c r="V85" s="79"/>
      <c r="W85" s="81"/>
      <c r="X85" s="72"/>
      <c r="Y85" s="73"/>
      <c r="Z85" s="89"/>
      <c r="AA85" s="89"/>
      <c r="AB85" s="90"/>
    </row>
    <row r="86" spans="1:28" ht="52.5">
      <c r="A86" s="14" t="s">
        <v>580</v>
      </c>
      <c r="B86" s="58" t="s">
        <v>555</v>
      </c>
      <c r="C86" s="87" t="s">
        <v>500</v>
      </c>
      <c r="D86" s="14" t="s">
        <v>46</v>
      </c>
      <c r="E86" s="62" t="s">
        <v>683</v>
      </c>
      <c r="F86" s="14" t="s">
        <v>666</v>
      </c>
      <c r="G86" s="49">
        <v>41971</v>
      </c>
      <c r="H86" s="14" t="s">
        <v>684</v>
      </c>
      <c r="I86" s="14" t="s">
        <v>597</v>
      </c>
      <c r="J86" s="127">
        <v>1</v>
      </c>
      <c r="K86" s="127">
        <v>1</v>
      </c>
      <c r="L86" s="15"/>
      <c r="M86" s="52">
        <v>1847975</v>
      </c>
      <c r="N86" s="52"/>
      <c r="O86" s="53">
        <v>1823350</v>
      </c>
      <c r="P86" s="53">
        <f t="shared" si="5"/>
        <v>24625</v>
      </c>
      <c r="Q86" s="78">
        <f t="shared" si="4"/>
        <v>0.013325396718029195</v>
      </c>
      <c r="R86" s="53" t="s">
        <v>685</v>
      </c>
      <c r="S86" s="73" t="s">
        <v>483</v>
      </c>
      <c r="T86" s="79" t="s">
        <v>686</v>
      </c>
      <c r="U86" s="72">
        <v>41982</v>
      </c>
      <c r="V86" s="72">
        <v>41988</v>
      </c>
      <c r="W86" s="81">
        <v>41998</v>
      </c>
      <c r="X86" s="72">
        <v>41998</v>
      </c>
      <c r="Y86" s="73" t="s">
        <v>850</v>
      </c>
      <c r="Z86" s="89">
        <v>1823350</v>
      </c>
      <c r="AA86" s="89" t="s">
        <v>685</v>
      </c>
      <c r="AB86" s="90">
        <v>4212024868</v>
      </c>
    </row>
    <row r="87" spans="1:28" ht="60">
      <c r="A87" s="14" t="s">
        <v>581</v>
      </c>
      <c r="B87" s="58" t="s">
        <v>187</v>
      </c>
      <c r="C87" s="87" t="s">
        <v>124</v>
      </c>
      <c r="D87" s="14" t="s">
        <v>46</v>
      </c>
      <c r="E87" s="62" t="s">
        <v>687</v>
      </c>
      <c r="F87" s="14" t="s">
        <v>666</v>
      </c>
      <c r="G87" s="49">
        <v>41971</v>
      </c>
      <c r="H87" s="14" t="s">
        <v>688</v>
      </c>
      <c r="I87" s="14" t="s">
        <v>689</v>
      </c>
      <c r="J87" s="127">
        <v>1</v>
      </c>
      <c r="K87" s="127">
        <v>1</v>
      </c>
      <c r="L87" s="15"/>
      <c r="M87" s="52">
        <v>1087750.67</v>
      </c>
      <c r="N87" s="52"/>
      <c r="O87" s="53">
        <v>1033363</v>
      </c>
      <c r="P87" s="53">
        <f t="shared" si="5"/>
        <v>54387.669999999925</v>
      </c>
      <c r="Q87" s="78">
        <f t="shared" si="4"/>
        <v>0.050000125488316116</v>
      </c>
      <c r="R87" s="53" t="s">
        <v>690</v>
      </c>
      <c r="S87" s="73" t="s">
        <v>691</v>
      </c>
      <c r="T87" s="79" t="s">
        <v>692</v>
      </c>
      <c r="U87" s="72">
        <v>41982</v>
      </c>
      <c r="V87" s="72">
        <v>41984</v>
      </c>
      <c r="W87" s="81">
        <v>41996</v>
      </c>
      <c r="X87" s="72">
        <v>41999</v>
      </c>
      <c r="Y87" s="73" t="s">
        <v>822</v>
      </c>
      <c r="Z87" s="89">
        <v>1033363</v>
      </c>
      <c r="AA87" s="89" t="s">
        <v>690</v>
      </c>
      <c r="AB87" s="90">
        <v>2221193883</v>
      </c>
    </row>
    <row r="88" spans="1:28" ht="96">
      <c r="A88" s="14" t="s">
        <v>712</v>
      </c>
      <c r="B88" s="58" t="s">
        <v>693</v>
      </c>
      <c r="C88" s="87" t="s">
        <v>574</v>
      </c>
      <c r="D88" s="14" t="s">
        <v>46</v>
      </c>
      <c r="E88" s="62" t="s">
        <v>541</v>
      </c>
      <c r="F88" s="14" t="s">
        <v>694</v>
      </c>
      <c r="G88" s="49">
        <v>41975</v>
      </c>
      <c r="H88" s="14" t="s">
        <v>695</v>
      </c>
      <c r="I88" s="14" t="s">
        <v>84</v>
      </c>
      <c r="J88" s="127">
        <v>1</v>
      </c>
      <c r="K88" s="127">
        <v>1</v>
      </c>
      <c r="L88" s="15"/>
      <c r="M88" s="52">
        <v>206505</v>
      </c>
      <c r="N88" s="52"/>
      <c r="O88" s="53">
        <v>191750</v>
      </c>
      <c r="P88" s="53">
        <f t="shared" si="5"/>
        <v>14755</v>
      </c>
      <c r="Q88" s="78">
        <f t="shared" si="4"/>
        <v>0.07145105445388732</v>
      </c>
      <c r="R88" s="53" t="s">
        <v>363</v>
      </c>
      <c r="S88" s="73" t="s">
        <v>364</v>
      </c>
      <c r="T88" s="79" t="s">
        <v>441</v>
      </c>
      <c r="U88" s="72">
        <v>41984</v>
      </c>
      <c r="V88" s="72">
        <v>41992</v>
      </c>
      <c r="W88" s="81">
        <v>41999</v>
      </c>
      <c r="X88" s="72">
        <v>42020</v>
      </c>
      <c r="Y88" s="73" t="s">
        <v>873</v>
      </c>
      <c r="Z88" s="89">
        <v>191750</v>
      </c>
      <c r="AA88" s="89" t="s">
        <v>363</v>
      </c>
      <c r="AB88" s="90">
        <v>5259033080</v>
      </c>
    </row>
    <row r="89" spans="1:28" ht="60">
      <c r="A89" s="14" t="s">
        <v>713</v>
      </c>
      <c r="B89" s="58" t="s">
        <v>187</v>
      </c>
      <c r="C89" s="87" t="s">
        <v>124</v>
      </c>
      <c r="D89" s="14" t="s">
        <v>46</v>
      </c>
      <c r="E89" s="62" t="s">
        <v>696</v>
      </c>
      <c r="F89" s="14" t="s">
        <v>697</v>
      </c>
      <c r="G89" s="49">
        <v>41981</v>
      </c>
      <c r="H89" s="14" t="s">
        <v>698</v>
      </c>
      <c r="I89" s="14" t="s">
        <v>84</v>
      </c>
      <c r="J89" s="127">
        <v>1</v>
      </c>
      <c r="K89" s="127">
        <v>1</v>
      </c>
      <c r="L89" s="15"/>
      <c r="M89" s="52">
        <v>1006665</v>
      </c>
      <c r="N89" s="52"/>
      <c r="O89" s="53">
        <v>936000</v>
      </c>
      <c r="P89" s="53">
        <f t="shared" si="5"/>
        <v>70665</v>
      </c>
      <c r="Q89" s="78">
        <f t="shared" si="4"/>
        <v>0.07019713608797365</v>
      </c>
      <c r="R89" s="53" t="s">
        <v>363</v>
      </c>
      <c r="S89" s="73" t="s">
        <v>364</v>
      </c>
      <c r="T89" s="79" t="s">
        <v>441</v>
      </c>
      <c r="U89" s="72">
        <v>41990</v>
      </c>
      <c r="V89" s="72">
        <v>41992</v>
      </c>
      <c r="W89" s="81">
        <v>42002</v>
      </c>
      <c r="X89" s="72">
        <v>42003</v>
      </c>
      <c r="Y89" s="73" t="s">
        <v>823</v>
      </c>
      <c r="Z89" s="89">
        <v>936000</v>
      </c>
      <c r="AA89" s="89" t="s">
        <v>363</v>
      </c>
      <c r="AB89" s="90">
        <v>5259033080</v>
      </c>
    </row>
    <row r="90" spans="1:28" ht="48">
      <c r="A90" s="14" t="s">
        <v>714</v>
      </c>
      <c r="B90" s="58" t="s">
        <v>72</v>
      </c>
      <c r="C90" s="87" t="s">
        <v>73</v>
      </c>
      <c r="D90" s="14" t="s">
        <v>46</v>
      </c>
      <c r="E90" s="62" t="s">
        <v>541</v>
      </c>
      <c r="F90" s="14" t="s">
        <v>699</v>
      </c>
      <c r="G90" s="49">
        <v>41982</v>
      </c>
      <c r="H90" s="14" t="s">
        <v>700</v>
      </c>
      <c r="I90" s="14" t="s">
        <v>84</v>
      </c>
      <c r="J90" s="127">
        <v>1</v>
      </c>
      <c r="K90" s="127">
        <v>1</v>
      </c>
      <c r="L90" s="15"/>
      <c r="M90" s="52">
        <v>114372</v>
      </c>
      <c r="N90" s="52"/>
      <c r="O90" s="53">
        <v>106200</v>
      </c>
      <c r="P90" s="53">
        <f t="shared" si="5"/>
        <v>8172</v>
      </c>
      <c r="Q90" s="78">
        <f t="shared" si="4"/>
        <v>0.07145105445388732</v>
      </c>
      <c r="R90" s="53" t="s">
        <v>363</v>
      </c>
      <c r="S90" s="73" t="s">
        <v>364</v>
      </c>
      <c r="T90" s="79" t="s">
        <v>441</v>
      </c>
      <c r="U90" s="72">
        <v>41991</v>
      </c>
      <c r="V90" s="72">
        <v>41996</v>
      </c>
      <c r="W90" s="81">
        <v>42002</v>
      </c>
      <c r="X90" s="72">
        <v>42002</v>
      </c>
      <c r="Y90" s="73" t="s">
        <v>852</v>
      </c>
      <c r="Z90" s="89">
        <v>106200</v>
      </c>
      <c r="AA90" s="89" t="s">
        <v>363</v>
      </c>
      <c r="AB90" s="90">
        <v>5259033080</v>
      </c>
    </row>
    <row r="91" spans="1:28" s="119" customFormat="1" ht="15.75">
      <c r="A91" s="152" t="s">
        <v>428</v>
      </c>
      <c r="B91" s="153"/>
      <c r="C91" s="153"/>
      <c r="D91" s="153"/>
      <c r="E91" s="154"/>
      <c r="F91" s="109"/>
      <c r="G91" s="110"/>
      <c r="H91" s="111"/>
      <c r="I91" s="109"/>
      <c r="J91" s="112">
        <f>SUM(J60:J90)</f>
        <v>155</v>
      </c>
      <c r="K91" s="112">
        <f aca="true" t="shared" si="6" ref="K91:P91">SUM(K60:K90)</f>
        <v>151</v>
      </c>
      <c r="L91" s="112">
        <f t="shared" si="6"/>
        <v>4</v>
      </c>
      <c r="M91" s="112">
        <f t="shared" si="6"/>
        <v>161919211.25999996</v>
      </c>
      <c r="N91" s="112">
        <f t="shared" si="6"/>
        <v>70851792</v>
      </c>
      <c r="O91" s="112">
        <f t="shared" si="6"/>
        <v>83330884.65</v>
      </c>
      <c r="P91" s="112">
        <f t="shared" si="6"/>
        <v>7736534.609999999</v>
      </c>
      <c r="Q91" s="113">
        <f>P91/(M91-N91)</f>
        <v>0.0849539239484978</v>
      </c>
      <c r="R91" s="114"/>
      <c r="S91" s="115"/>
      <c r="T91" s="116"/>
      <c r="U91" s="117"/>
      <c r="V91" s="116"/>
      <c r="W91" s="117"/>
      <c r="X91" s="117"/>
      <c r="Y91" s="115"/>
      <c r="Z91" s="118">
        <f>SUM(Z44:Z90)</f>
        <v>103541556.14000002</v>
      </c>
      <c r="AA91" s="118"/>
      <c r="AB91" s="118"/>
    </row>
    <row r="92" spans="1:28" ht="157.5">
      <c r="A92" s="14" t="s">
        <v>829</v>
      </c>
      <c r="B92" s="58" t="s">
        <v>45</v>
      </c>
      <c r="C92" s="87" t="s">
        <v>368</v>
      </c>
      <c r="D92" s="14" t="s">
        <v>46</v>
      </c>
      <c r="E92" s="62" t="s">
        <v>701</v>
      </c>
      <c r="F92" s="14" t="s">
        <v>702</v>
      </c>
      <c r="G92" s="49">
        <v>41977</v>
      </c>
      <c r="H92" s="14" t="s">
        <v>703</v>
      </c>
      <c r="I92" s="14" t="s">
        <v>406</v>
      </c>
      <c r="J92" s="127">
        <v>10</v>
      </c>
      <c r="K92" s="127">
        <v>10</v>
      </c>
      <c r="L92" s="15"/>
      <c r="M92" s="52">
        <v>11086938.33</v>
      </c>
      <c r="N92" s="52"/>
      <c r="O92" s="53">
        <v>1944565.31</v>
      </c>
      <c r="P92" s="53">
        <f t="shared" si="5"/>
        <v>9142373.02</v>
      </c>
      <c r="Q92" s="78">
        <f t="shared" si="4"/>
        <v>0.8246075469962499</v>
      </c>
      <c r="R92" s="53" t="s">
        <v>704</v>
      </c>
      <c r="S92" s="73" t="s">
        <v>705</v>
      </c>
      <c r="T92" s="79" t="s">
        <v>706</v>
      </c>
      <c r="U92" s="72">
        <v>41999</v>
      </c>
      <c r="V92" s="79"/>
      <c r="W92" s="72">
        <v>42016</v>
      </c>
      <c r="X92" s="72"/>
      <c r="Y92" s="73"/>
      <c r="Z92" s="89">
        <v>1944565.31</v>
      </c>
      <c r="AA92" s="89" t="s">
        <v>704</v>
      </c>
      <c r="AB92" s="90">
        <v>6658435241</v>
      </c>
    </row>
    <row r="93" spans="1:28" ht="63">
      <c r="A93" s="14" t="s">
        <v>830</v>
      </c>
      <c r="B93" s="58" t="s">
        <v>72</v>
      </c>
      <c r="C93" s="87" t="s">
        <v>73</v>
      </c>
      <c r="D93" s="14" t="s">
        <v>46</v>
      </c>
      <c r="E93" s="62" t="s">
        <v>594</v>
      </c>
      <c r="F93" s="14" t="s">
        <v>699</v>
      </c>
      <c r="G93" s="49">
        <v>41982</v>
      </c>
      <c r="H93" s="14" t="s">
        <v>707</v>
      </c>
      <c r="I93" s="14" t="s">
        <v>597</v>
      </c>
      <c r="J93" s="127">
        <v>2</v>
      </c>
      <c r="K93" s="127">
        <v>2</v>
      </c>
      <c r="L93" s="15"/>
      <c r="M93" s="52">
        <v>4439480</v>
      </c>
      <c r="N93" s="52"/>
      <c r="O93" s="53">
        <v>4395085.2</v>
      </c>
      <c r="P93" s="53">
        <f t="shared" si="5"/>
        <v>44394.799999999814</v>
      </c>
      <c r="Q93" s="78">
        <f t="shared" si="4"/>
        <v>0.009999999999999959</v>
      </c>
      <c r="R93" s="53" t="s">
        <v>708</v>
      </c>
      <c r="S93" s="73" t="s">
        <v>261</v>
      </c>
      <c r="T93" s="79" t="s">
        <v>709</v>
      </c>
      <c r="U93" s="72">
        <v>42002</v>
      </c>
      <c r="V93" s="79"/>
      <c r="W93" s="72">
        <v>42016</v>
      </c>
      <c r="X93" s="72">
        <v>42016</v>
      </c>
      <c r="Y93" s="73" t="s">
        <v>856</v>
      </c>
      <c r="Z93" s="89">
        <v>4395085.2</v>
      </c>
      <c r="AA93" s="89" t="s">
        <v>447</v>
      </c>
      <c r="AB93" s="90">
        <v>421270419454</v>
      </c>
    </row>
    <row r="94" spans="1:28" ht="56.25">
      <c r="A94" s="14" t="s">
        <v>831</v>
      </c>
      <c r="B94" s="58" t="s">
        <v>62</v>
      </c>
      <c r="C94" s="87" t="s">
        <v>63</v>
      </c>
      <c r="D94" s="14" t="s">
        <v>46</v>
      </c>
      <c r="E94" s="62" t="s">
        <v>665</v>
      </c>
      <c r="F94" s="14" t="s">
        <v>710</v>
      </c>
      <c r="G94" s="49">
        <v>41995</v>
      </c>
      <c r="H94" s="14" t="s">
        <v>711</v>
      </c>
      <c r="I94" s="14" t="s">
        <v>668</v>
      </c>
      <c r="J94" s="127"/>
      <c r="K94" s="127"/>
      <c r="L94" s="15"/>
      <c r="M94" s="52">
        <v>8788645</v>
      </c>
      <c r="N94" s="52"/>
      <c r="O94" s="53"/>
      <c r="P94" s="53"/>
      <c r="Q94" s="78"/>
      <c r="R94" s="53"/>
      <c r="S94" s="73"/>
      <c r="T94" s="79"/>
      <c r="U94" s="72"/>
      <c r="V94" s="79"/>
      <c r="W94" s="72"/>
      <c r="X94" s="72"/>
      <c r="Y94" s="73"/>
      <c r="Z94" s="89"/>
      <c r="AA94" s="89"/>
      <c r="AB94" s="90"/>
    </row>
    <row r="95" spans="1:28" ht="48">
      <c r="A95" s="14" t="s">
        <v>832</v>
      </c>
      <c r="B95" s="58" t="s">
        <v>72</v>
      </c>
      <c r="C95" s="87" t="s">
        <v>73</v>
      </c>
      <c r="D95" s="14" t="s">
        <v>46</v>
      </c>
      <c r="E95" s="62" t="s">
        <v>715</v>
      </c>
      <c r="F95" s="14" t="s">
        <v>716</v>
      </c>
      <c r="G95" s="49">
        <v>41996</v>
      </c>
      <c r="H95" s="14" t="s">
        <v>717</v>
      </c>
      <c r="I95" s="14" t="s">
        <v>668</v>
      </c>
      <c r="J95" s="127"/>
      <c r="K95" s="127"/>
      <c r="L95" s="15"/>
      <c r="M95" s="52">
        <v>4606177.55</v>
      </c>
      <c r="N95" s="52"/>
      <c r="O95" s="53"/>
      <c r="P95" s="53"/>
      <c r="Q95" s="78"/>
      <c r="R95" s="53"/>
      <c r="S95" s="73"/>
      <c r="T95" s="79"/>
      <c r="U95" s="72"/>
      <c r="V95" s="79"/>
      <c r="W95" s="72"/>
      <c r="X95" s="72"/>
      <c r="Y95" s="73"/>
      <c r="Z95" s="89"/>
      <c r="AA95" s="89"/>
      <c r="AB95" s="90"/>
    </row>
    <row r="96" spans="1:28" ht="56.25">
      <c r="A96" s="14" t="s">
        <v>833</v>
      </c>
      <c r="B96" s="58" t="s">
        <v>62</v>
      </c>
      <c r="C96" s="87" t="s">
        <v>63</v>
      </c>
      <c r="D96" s="14" t="s">
        <v>46</v>
      </c>
      <c r="E96" s="62" t="s">
        <v>680</v>
      </c>
      <c r="F96" s="14" t="s">
        <v>718</v>
      </c>
      <c r="G96" s="49">
        <v>41996</v>
      </c>
      <c r="H96" s="14" t="s">
        <v>719</v>
      </c>
      <c r="I96" s="14" t="s">
        <v>668</v>
      </c>
      <c r="J96" s="127"/>
      <c r="K96" s="127"/>
      <c r="L96" s="15"/>
      <c r="M96" s="52">
        <v>42677700</v>
      </c>
      <c r="N96" s="52"/>
      <c r="O96" s="53"/>
      <c r="P96" s="53"/>
      <c r="Q96" s="78"/>
      <c r="R96" s="53"/>
      <c r="S96" s="73"/>
      <c r="T96" s="79"/>
      <c r="U96" s="72"/>
      <c r="V96" s="79"/>
      <c r="W96" s="72"/>
      <c r="X96" s="72"/>
      <c r="Y96" s="73"/>
      <c r="Z96" s="89"/>
      <c r="AA96" s="89"/>
      <c r="AB96" s="90"/>
    </row>
    <row r="97" spans="1:28" ht="60">
      <c r="A97" s="14" t="s">
        <v>834</v>
      </c>
      <c r="B97" s="58" t="s">
        <v>187</v>
      </c>
      <c r="C97" s="87" t="s">
        <v>124</v>
      </c>
      <c r="D97" s="14" t="s">
        <v>46</v>
      </c>
      <c r="E97" s="62" t="s">
        <v>141</v>
      </c>
      <c r="F97" s="14" t="s">
        <v>720</v>
      </c>
      <c r="G97" s="49">
        <v>42002</v>
      </c>
      <c r="H97" s="14" t="s">
        <v>721</v>
      </c>
      <c r="I97" s="14" t="s">
        <v>144</v>
      </c>
      <c r="J97" s="127"/>
      <c r="K97" s="127"/>
      <c r="L97" s="15"/>
      <c r="M97" s="52">
        <v>3710556.58</v>
      </c>
      <c r="N97" s="52"/>
      <c r="O97" s="53"/>
      <c r="P97" s="53"/>
      <c r="Q97" s="78"/>
      <c r="R97" s="53"/>
      <c r="S97" s="73"/>
      <c r="T97" s="79"/>
      <c r="U97" s="72"/>
      <c r="V97" s="79"/>
      <c r="W97" s="72"/>
      <c r="X97" s="72"/>
      <c r="Y97" s="73"/>
      <c r="Z97" s="89"/>
      <c r="AA97" s="89"/>
      <c r="AB97" s="90"/>
    </row>
    <row r="98" spans="1:28" s="119" customFormat="1" ht="15.75">
      <c r="A98" s="152" t="s">
        <v>449</v>
      </c>
      <c r="B98" s="158"/>
      <c r="C98" s="158"/>
      <c r="D98" s="158"/>
      <c r="E98" s="159"/>
      <c r="F98" s="109"/>
      <c r="G98" s="109"/>
      <c r="H98" s="109"/>
      <c r="I98" s="109"/>
      <c r="J98" s="109"/>
      <c r="K98" s="120"/>
      <c r="L98" s="120"/>
      <c r="M98" s="121">
        <f>SUM(M91:M97)</f>
        <v>237228708.72</v>
      </c>
      <c r="N98" s="114"/>
      <c r="O98" s="122"/>
      <c r="P98" s="123"/>
      <c r="Q98" s="116"/>
      <c r="R98" s="116"/>
      <c r="S98" s="116"/>
      <c r="T98" s="116"/>
      <c r="U98" s="116"/>
      <c r="V98" s="116"/>
      <c r="W98" s="116"/>
      <c r="X98" s="116"/>
      <c r="Y98" s="116"/>
      <c r="Z98" s="124">
        <f>SUM(Z60:Z63)</f>
        <v>61403765.150000006</v>
      </c>
      <c r="AA98" s="125"/>
      <c r="AB98" s="126"/>
    </row>
    <row r="99" spans="1:9" ht="31.5">
      <c r="A99" s="142"/>
      <c r="B99" s="142"/>
      <c r="C99" s="142"/>
      <c r="D99" s="142"/>
      <c r="E99" s="143" t="s">
        <v>450</v>
      </c>
      <c r="G99" s="5"/>
      <c r="H99" s="5"/>
      <c r="I99" s="5"/>
    </row>
    <row r="100" spans="1:28" ht="102.75" customHeight="1">
      <c r="A100" s="43" t="s">
        <v>5</v>
      </c>
      <c r="B100" s="30" t="s">
        <v>72</v>
      </c>
      <c r="C100" s="31" t="s">
        <v>73</v>
      </c>
      <c r="D100" s="16" t="s">
        <v>451</v>
      </c>
      <c r="E100" s="21" t="s">
        <v>452</v>
      </c>
      <c r="F100" s="16" t="s">
        <v>453</v>
      </c>
      <c r="G100" s="16" t="s">
        <v>454</v>
      </c>
      <c r="H100" s="16" t="s">
        <v>455</v>
      </c>
      <c r="I100" s="16" t="s">
        <v>456</v>
      </c>
      <c r="J100" s="59" t="s">
        <v>6</v>
      </c>
      <c r="K100" s="16" t="s">
        <v>6</v>
      </c>
      <c r="L100" s="105">
        <f>J100-K100</f>
        <v>0</v>
      </c>
      <c r="M100" s="22">
        <v>200000</v>
      </c>
      <c r="N100" s="22"/>
      <c r="O100" s="22">
        <v>200000</v>
      </c>
      <c r="P100" s="22">
        <f>M100-N100-O100</f>
        <v>0</v>
      </c>
      <c r="Q100" s="23">
        <f>P100/M100</f>
        <v>0</v>
      </c>
      <c r="R100" s="22" t="s">
        <v>69</v>
      </c>
      <c r="S100" s="24">
        <v>4212126980</v>
      </c>
      <c r="T100" s="25" t="s">
        <v>70</v>
      </c>
      <c r="U100" s="26">
        <v>41695</v>
      </c>
      <c r="V100" s="25"/>
      <c r="W100" s="26">
        <v>41703</v>
      </c>
      <c r="X100" s="26">
        <v>41703</v>
      </c>
      <c r="Y100" s="25" t="s">
        <v>457</v>
      </c>
      <c r="Z100" s="22">
        <v>200000</v>
      </c>
      <c r="AA100" s="22" t="s">
        <v>69</v>
      </c>
      <c r="AB100" s="24">
        <v>4212126980</v>
      </c>
    </row>
    <row r="101" spans="1:28" ht="106.5" customHeight="1">
      <c r="A101" s="43" t="s">
        <v>6</v>
      </c>
      <c r="B101" s="47" t="s">
        <v>123</v>
      </c>
      <c r="C101" s="35" t="s">
        <v>124</v>
      </c>
      <c r="D101" s="16" t="s">
        <v>451</v>
      </c>
      <c r="E101" s="48" t="s">
        <v>458</v>
      </c>
      <c r="F101" s="16" t="s">
        <v>103</v>
      </c>
      <c r="G101" s="49">
        <v>41732</v>
      </c>
      <c r="H101" s="50" t="s">
        <v>459</v>
      </c>
      <c r="I101" s="16" t="s">
        <v>460</v>
      </c>
      <c r="J101" s="51">
        <v>2</v>
      </c>
      <c r="K101" s="51">
        <v>2</v>
      </c>
      <c r="L101" s="105">
        <f aca="true" t="shared" si="7" ref="L101:L116">J101-K101</f>
        <v>0</v>
      </c>
      <c r="M101" s="39">
        <v>84072.12</v>
      </c>
      <c r="N101" s="39"/>
      <c r="O101" s="39">
        <v>83821.69</v>
      </c>
      <c r="P101" s="22">
        <f>M101-N101-O101</f>
        <v>250.42999999999302</v>
      </c>
      <c r="Q101" s="23">
        <f>P101/M101</f>
        <v>0.002978752052404448</v>
      </c>
      <c r="R101" s="22" t="s">
        <v>461</v>
      </c>
      <c r="S101" s="11">
        <v>4212024868</v>
      </c>
      <c r="T101" s="25" t="s">
        <v>462</v>
      </c>
      <c r="U101" s="26">
        <v>41751</v>
      </c>
      <c r="V101" s="25"/>
      <c r="W101" s="26">
        <v>41759</v>
      </c>
      <c r="X101" s="26">
        <v>41764</v>
      </c>
      <c r="Y101" s="11" t="s">
        <v>463</v>
      </c>
      <c r="Z101" s="39">
        <v>83821.69</v>
      </c>
      <c r="AA101" s="22" t="s">
        <v>461</v>
      </c>
      <c r="AB101" s="11">
        <v>4212024868</v>
      </c>
    </row>
    <row r="102" spans="1:28" ht="84.75" customHeight="1">
      <c r="A102" s="43" t="s">
        <v>7</v>
      </c>
      <c r="B102" s="47" t="s">
        <v>123</v>
      </c>
      <c r="C102" s="35" t="s">
        <v>124</v>
      </c>
      <c r="D102" s="16" t="s">
        <v>451</v>
      </c>
      <c r="E102" s="48" t="s">
        <v>464</v>
      </c>
      <c r="F102" s="16" t="s">
        <v>465</v>
      </c>
      <c r="G102" s="49">
        <v>41732</v>
      </c>
      <c r="H102" s="50" t="s">
        <v>466</v>
      </c>
      <c r="I102" s="16" t="s">
        <v>467</v>
      </c>
      <c r="J102" s="51">
        <v>4</v>
      </c>
      <c r="K102" s="51">
        <v>4</v>
      </c>
      <c r="L102" s="105">
        <f t="shared" si="7"/>
        <v>0</v>
      </c>
      <c r="M102" s="39">
        <v>499957.68</v>
      </c>
      <c r="N102" s="39"/>
      <c r="O102" s="39">
        <v>348174</v>
      </c>
      <c r="P102" s="22">
        <f>M102-N102-O102</f>
        <v>151783.68</v>
      </c>
      <c r="Q102" s="23">
        <f>P102/M102</f>
        <v>0.3035930561162697</v>
      </c>
      <c r="R102" s="22" t="s">
        <v>468</v>
      </c>
      <c r="S102" s="11">
        <v>2463043654</v>
      </c>
      <c r="T102" s="25" t="s">
        <v>469</v>
      </c>
      <c r="U102" s="26">
        <v>348184</v>
      </c>
      <c r="V102" s="25"/>
      <c r="W102" s="26">
        <v>41753</v>
      </c>
      <c r="X102" s="26">
        <v>41756</v>
      </c>
      <c r="Y102" s="11" t="s">
        <v>470</v>
      </c>
      <c r="Z102" s="39">
        <v>348174</v>
      </c>
      <c r="AA102" s="22" t="s">
        <v>468</v>
      </c>
      <c r="AB102" s="11">
        <v>2463043654</v>
      </c>
    </row>
    <row r="103" spans="1:28" ht="71.25" customHeight="1">
      <c r="A103" s="43" t="s">
        <v>8</v>
      </c>
      <c r="B103" s="47" t="s">
        <v>72</v>
      </c>
      <c r="C103" s="35" t="s">
        <v>73</v>
      </c>
      <c r="D103" s="16" t="s">
        <v>451</v>
      </c>
      <c r="E103" s="48" t="s">
        <v>471</v>
      </c>
      <c r="F103" s="16" t="s">
        <v>156</v>
      </c>
      <c r="G103" s="91">
        <v>41773</v>
      </c>
      <c r="H103" s="50" t="s">
        <v>472</v>
      </c>
      <c r="I103" s="16" t="s">
        <v>259</v>
      </c>
      <c r="J103" s="51">
        <v>2</v>
      </c>
      <c r="K103" s="51">
        <v>2</v>
      </c>
      <c r="L103" s="105">
        <f t="shared" si="7"/>
        <v>0</v>
      </c>
      <c r="M103" s="92">
        <v>215332</v>
      </c>
      <c r="N103" s="92"/>
      <c r="O103" s="93">
        <v>215330</v>
      </c>
      <c r="P103" s="22">
        <f>M103-N103-O103</f>
        <v>2</v>
      </c>
      <c r="Q103" s="23">
        <f>P103/M103</f>
        <v>9.28798320732636E-06</v>
      </c>
      <c r="R103" s="22" t="s">
        <v>473</v>
      </c>
      <c r="S103" s="11" t="s">
        <v>474</v>
      </c>
      <c r="T103" s="25" t="s">
        <v>475</v>
      </c>
      <c r="U103" s="26">
        <v>41781</v>
      </c>
      <c r="V103" s="25"/>
      <c r="W103" s="26">
        <v>41789</v>
      </c>
      <c r="X103" s="26">
        <v>41822</v>
      </c>
      <c r="Y103" s="11" t="s">
        <v>476</v>
      </c>
      <c r="Z103" s="93">
        <v>215330</v>
      </c>
      <c r="AA103" s="22" t="s">
        <v>473</v>
      </c>
      <c r="AB103" s="11" t="s">
        <v>474</v>
      </c>
    </row>
    <row r="104" spans="1:28" ht="82.5" customHeight="1">
      <c r="A104" s="43" t="s">
        <v>16</v>
      </c>
      <c r="B104" s="47" t="s">
        <v>123</v>
      </c>
      <c r="C104" s="35" t="s">
        <v>124</v>
      </c>
      <c r="D104" s="16" t="s">
        <v>451</v>
      </c>
      <c r="E104" s="48" t="s">
        <v>477</v>
      </c>
      <c r="F104" s="16" t="s">
        <v>356</v>
      </c>
      <c r="G104" s="49">
        <v>41789</v>
      </c>
      <c r="H104" s="50" t="s">
        <v>478</v>
      </c>
      <c r="I104" s="16" t="s">
        <v>479</v>
      </c>
      <c r="J104" s="51">
        <v>0</v>
      </c>
      <c r="K104" s="51">
        <v>0</v>
      </c>
      <c r="L104" s="105">
        <f t="shared" si="7"/>
        <v>0</v>
      </c>
      <c r="M104" s="52">
        <v>35200</v>
      </c>
      <c r="N104" s="52">
        <v>35200</v>
      </c>
      <c r="O104" s="53">
        <v>0</v>
      </c>
      <c r="P104" s="22">
        <f>M104-N104-O104</f>
        <v>0</v>
      </c>
      <c r="Q104" s="23">
        <f>P104/M104</f>
        <v>0</v>
      </c>
      <c r="R104" s="22" t="s">
        <v>176</v>
      </c>
      <c r="S104" s="11"/>
      <c r="T104" s="25"/>
      <c r="U104" s="26"/>
      <c r="V104" s="25"/>
      <c r="W104" s="26"/>
      <c r="X104" s="26"/>
      <c r="Y104" s="11"/>
      <c r="Z104" s="53">
        <v>0</v>
      </c>
      <c r="AA104" s="22" t="s">
        <v>176</v>
      </c>
      <c r="AB104" s="11"/>
    </row>
    <row r="105" spans="1:28" ht="63.75" customHeight="1">
      <c r="A105" s="43" t="s">
        <v>32</v>
      </c>
      <c r="B105" s="47" t="s">
        <v>72</v>
      </c>
      <c r="C105" s="35" t="s">
        <v>73</v>
      </c>
      <c r="D105" s="16" t="s">
        <v>451</v>
      </c>
      <c r="E105" s="48" t="s">
        <v>480</v>
      </c>
      <c r="F105" s="16"/>
      <c r="G105" s="49">
        <v>41816</v>
      </c>
      <c r="H105" s="50" t="s">
        <v>481</v>
      </c>
      <c r="I105" s="16" t="s">
        <v>482</v>
      </c>
      <c r="J105" s="59" t="s">
        <v>6</v>
      </c>
      <c r="K105" s="18">
        <v>2</v>
      </c>
      <c r="L105" s="105">
        <f t="shared" si="7"/>
        <v>0</v>
      </c>
      <c r="M105" s="52">
        <v>154680</v>
      </c>
      <c r="N105" s="52"/>
      <c r="O105" s="53">
        <v>154680</v>
      </c>
      <c r="P105" s="22">
        <f aca="true" t="shared" si="8" ref="P105:P116">M105-N105-O105</f>
        <v>0</v>
      </c>
      <c r="Q105" s="23">
        <f aca="true" t="shared" si="9" ref="Q105:Q137">P105/M105</f>
        <v>0</v>
      </c>
      <c r="R105" s="22" t="s">
        <v>461</v>
      </c>
      <c r="S105" s="11" t="s">
        <v>483</v>
      </c>
      <c r="T105" s="25" t="s">
        <v>484</v>
      </c>
      <c r="U105" s="26">
        <v>41823</v>
      </c>
      <c r="W105" s="26">
        <v>41834</v>
      </c>
      <c r="X105" s="26">
        <v>41834</v>
      </c>
      <c r="Y105" s="11" t="s">
        <v>485</v>
      </c>
      <c r="Z105" s="53">
        <v>154680</v>
      </c>
      <c r="AA105" s="22" t="s">
        <v>461</v>
      </c>
      <c r="AB105" s="11" t="s">
        <v>483</v>
      </c>
    </row>
    <row r="106" spans="1:28" ht="72.75" customHeight="1">
      <c r="A106" s="43" t="s">
        <v>33</v>
      </c>
      <c r="B106" s="94" t="s">
        <v>72</v>
      </c>
      <c r="C106" s="95" t="s">
        <v>73</v>
      </c>
      <c r="D106" s="84" t="s">
        <v>451</v>
      </c>
      <c r="E106" s="96" t="s">
        <v>486</v>
      </c>
      <c r="F106" s="84"/>
      <c r="G106" s="85">
        <v>41816</v>
      </c>
      <c r="H106" s="50" t="s">
        <v>487</v>
      </c>
      <c r="I106" s="84" t="s">
        <v>488</v>
      </c>
      <c r="J106" s="104" t="s">
        <v>6</v>
      </c>
      <c r="K106" s="17">
        <v>2</v>
      </c>
      <c r="L106" s="105">
        <f t="shared" si="7"/>
        <v>0</v>
      </c>
      <c r="M106" s="97">
        <v>407575</v>
      </c>
      <c r="N106" s="97"/>
      <c r="O106" s="98">
        <v>399000</v>
      </c>
      <c r="P106" s="99">
        <f t="shared" si="8"/>
        <v>8575</v>
      </c>
      <c r="Q106" s="100">
        <f t="shared" si="9"/>
        <v>0.0210390725633319</v>
      </c>
      <c r="R106" s="99" t="s">
        <v>489</v>
      </c>
      <c r="S106" s="31" t="s">
        <v>490</v>
      </c>
      <c r="T106" s="101" t="s">
        <v>491</v>
      </c>
      <c r="U106" s="102">
        <v>41828</v>
      </c>
      <c r="V106" s="102"/>
      <c r="W106" s="102">
        <v>41836</v>
      </c>
      <c r="X106" s="102">
        <v>41836</v>
      </c>
      <c r="Y106" s="11" t="s">
        <v>863</v>
      </c>
      <c r="Z106" s="98">
        <v>399000</v>
      </c>
      <c r="AA106" s="99" t="s">
        <v>489</v>
      </c>
      <c r="AB106" s="31" t="s">
        <v>490</v>
      </c>
    </row>
    <row r="107" spans="1:28" ht="88.5" customHeight="1">
      <c r="A107" s="43" t="s">
        <v>34</v>
      </c>
      <c r="B107" s="47" t="s">
        <v>123</v>
      </c>
      <c r="C107" s="35" t="s">
        <v>124</v>
      </c>
      <c r="D107" s="84" t="s">
        <v>451</v>
      </c>
      <c r="E107" s="96" t="s">
        <v>492</v>
      </c>
      <c r="F107" s="84" t="s">
        <v>493</v>
      </c>
      <c r="G107" s="85">
        <v>41842</v>
      </c>
      <c r="H107" s="50" t="s">
        <v>494</v>
      </c>
      <c r="I107" s="84" t="s">
        <v>495</v>
      </c>
      <c r="J107" s="104" t="s">
        <v>5</v>
      </c>
      <c r="K107" s="17">
        <v>1</v>
      </c>
      <c r="L107" s="105">
        <f t="shared" si="7"/>
        <v>0</v>
      </c>
      <c r="M107" s="97">
        <v>159398.4</v>
      </c>
      <c r="N107" s="97"/>
      <c r="O107" s="98">
        <v>149760</v>
      </c>
      <c r="P107" s="99">
        <f t="shared" si="8"/>
        <v>9638.399999999994</v>
      </c>
      <c r="Q107" s="100">
        <f t="shared" si="9"/>
        <v>0.06046735726331001</v>
      </c>
      <c r="R107" s="99" t="s">
        <v>496</v>
      </c>
      <c r="S107" s="31" t="s">
        <v>497</v>
      </c>
      <c r="T107" s="101" t="s">
        <v>498</v>
      </c>
      <c r="U107" s="102">
        <v>41848</v>
      </c>
      <c r="V107" s="102"/>
      <c r="W107" s="102">
        <v>41868</v>
      </c>
      <c r="X107" s="102">
        <v>41870</v>
      </c>
      <c r="Y107" s="31" t="s">
        <v>258</v>
      </c>
      <c r="Z107" s="98">
        <v>149760</v>
      </c>
      <c r="AA107" s="99" t="s">
        <v>496</v>
      </c>
      <c r="AB107" s="31" t="s">
        <v>497</v>
      </c>
    </row>
    <row r="108" spans="1:28" ht="75.75" customHeight="1">
      <c r="A108" s="43" t="s">
        <v>35</v>
      </c>
      <c r="B108" s="94" t="s">
        <v>499</v>
      </c>
      <c r="C108" s="95" t="s">
        <v>500</v>
      </c>
      <c r="D108" s="84" t="s">
        <v>451</v>
      </c>
      <c r="E108" s="96" t="s">
        <v>501</v>
      </c>
      <c r="F108" s="84" t="s">
        <v>502</v>
      </c>
      <c r="G108" s="85" t="s">
        <v>503</v>
      </c>
      <c r="H108" s="50" t="s">
        <v>504</v>
      </c>
      <c r="I108" s="84" t="s">
        <v>505</v>
      </c>
      <c r="J108" s="104" t="s">
        <v>6</v>
      </c>
      <c r="K108" s="17">
        <v>2</v>
      </c>
      <c r="L108" s="105">
        <f t="shared" si="7"/>
        <v>0</v>
      </c>
      <c r="M108" s="97">
        <v>418152.4</v>
      </c>
      <c r="N108" s="97"/>
      <c r="O108" s="98">
        <v>418152.4</v>
      </c>
      <c r="P108" s="99">
        <f t="shared" si="8"/>
        <v>0</v>
      </c>
      <c r="Q108" s="100">
        <f t="shared" si="9"/>
        <v>0</v>
      </c>
      <c r="R108" s="22" t="s">
        <v>461</v>
      </c>
      <c r="S108" s="11" t="s">
        <v>483</v>
      </c>
      <c r="T108" s="25" t="s">
        <v>484</v>
      </c>
      <c r="U108" s="102">
        <v>41851</v>
      </c>
      <c r="V108" s="102"/>
      <c r="W108" s="102">
        <v>41859</v>
      </c>
      <c r="X108" s="102">
        <v>41863</v>
      </c>
      <c r="Y108" s="31" t="s">
        <v>506</v>
      </c>
      <c r="Z108" s="98">
        <v>418152.4</v>
      </c>
      <c r="AA108" s="22" t="s">
        <v>461</v>
      </c>
      <c r="AB108" s="11" t="s">
        <v>483</v>
      </c>
    </row>
    <row r="109" spans="1:28" ht="108">
      <c r="A109" s="43" t="s">
        <v>36</v>
      </c>
      <c r="B109" s="47" t="s">
        <v>72</v>
      </c>
      <c r="C109" s="35" t="s">
        <v>73</v>
      </c>
      <c r="D109" s="84" t="s">
        <v>451</v>
      </c>
      <c r="E109" s="96" t="s">
        <v>507</v>
      </c>
      <c r="F109" s="84" t="s">
        <v>508</v>
      </c>
      <c r="G109" s="85">
        <v>41858</v>
      </c>
      <c r="H109" s="50" t="s">
        <v>509</v>
      </c>
      <c r="I109" s="84" t="s">
        <v>510</v>
      </c>
      <c r="J109" s="104" t="s">
        <v>5</v>
      </c>
      <c r="K109" s="17">
        <v>1</v>
      </c>
      <c r="L109" s="105">
        <f t="shared" si="7"/>
        <v>0</v>
      </c>
      <c r="M109" s="97">
        <v>313375</v>
      </c>
      <c r="N109" s="97"/>
      <c r="O109" s="98">
        <v>313375</v>
      </c>
      <c r="P109" s="99">
        <f t="shared" si="8"/>
        <v>0</v>
      </c>
      <c r="Q109" s="100">
        <f t="shared" si="9"/>
        <v>0</v>
      </c>
      <c r="R109" s="99" t="s">
        <v>511</v>
      </c>
      <c r="S109" s="31" t="s">
        <v>512</v>
      </c>
      <c r="T109" s="101" t="s">
        <v>513</v>
      </c>
      <c r="U109" s="102">
        <v>41870</v>
      </c>
      <c r="V109" s="102"/>
      <c r="W109" s="102">
        <v>41880</v>
      </c>
      <c r="X109" s="102" t="s">
        <v>514</v>
      </c>
      <c r="Y109" s="31" t="s">
        <v>515</v>
      </c>
      <c r="Z109" s="98">
        <v>313375</v>
      </c>
      <c r="AA109" s="99" t="s">
        <v>511</v>
      </c>
      <c r="AB109" s="31" t="s">
        <v>512</v>
      </c>
    </row>
    <row r="110" spans="1:28" ht="85.5" customHeight="1">
      <c r="A110" s="43" t="s">
        <v>37</v>
      </c>
      <c r="B110" s="47" t="s">
        <v>123</v>
      </c>
      <c r="C110" s="35" t="s">
        <v>124</v>
      </c>
      <c r="D110" s="84" t="s">
        <v>451</v>
      </c>
      <c r="E110" s="96" t="s">
        <v>516</v>
      </c>
      <c r="F110" s="84" t="s">
        <v>508</v>
      </c>
      <c r="G110" s="85">
        <v>41869</v>
      </c>
      <c r="H110" s="50" t="s">
        <v>517</v>
      </c>
      <c r="I110" s="84" t="s">
        <v>406</v>
      </c>
      <c r="J110" s="104" t="s">
        <v>5</v>
      </c>
      <c r="K110" s="17">
        <v>1</v>
      </c>
      <c r="L110" s="105">
        <f t="shared" si="7"/>
        <v>0</v>
      </c>
      <c r="M110" s="97">
        <v>89441.9</v>
      </c>
      <c r="N110" s="97"/>
      <c r="O110" s="98">
        <v>79000</v>
      </c>
      <c r="P110" s="99">
        <f t="shared" si="8"/>
        <v>10441.899999999994</v>
      </c>
      <c r="Q110" s="100">
        <f t="shared" si="9"/>
        <v>0.11674506020109138</v>
      </c>
      <c r="R110" s="99" t="s">
        <v>518</v>
      </c>
      <c r="S110" s="31" t="s">
        <v>519</v>
      </c>
      <c r="T110" s="101" t="s">
        <v>520</v>
      </c>
      <c r="U110" s="102">
        <v>41873</v>
      </c>
      <c r="V110" s="102"/>
      <c r="W110" s="102">
        <v>41883</v>
      </c>
      <c r="X110" s="102">
        <v>41886</v>
      </c>
      <c r="Y110" s="31" t="s">
        <v>521</v>
      </c>
      <c r="Z110" s="98">
        <v>79000</v>
      </c>
      <c r="AA110" s="99" t="s">
        <v>518</v>
      </c>
      <c r="AB110" s="31" t="s">
        <v>519</v>
      </c>
    </row>
    <row r="111" spans="1:28" ht="72">
      <c r="A111" s="43" t="s">
        <v>38</v>
      </c>
      <c r="B111" s="94" t="s">
        <v>499</v>
      </c>
      <c r="C111" s="95" t="s">
        <v>500</v>
      </c>
      <c r="D111" s="84" t="s">
        <v>451</v>
      </c>
      <c r="E111" s="96" t="s">
        <v>501</v>
      </c>
      <c r="F111" s="84" t="s">
        <v>522</v>
      </c>
      <c r="G111" s="85">
        <v>41878</v>
      </c>
      <c r="H111" s="50" t="s">
        <v>523</v>
      </c>
      <c r="I111" s="84" t="s">
        <v>505</v>
      </c>
      <c r="J111" s="104" t="s">
        <v>5</v>
      </c>
      <c r="K111" s="17">
        <v>1</v>
      </c>
      <c r="L111" s="105">
        <f t="shared" si="7"/>
        <v>0</v>
      </c>
      <c r="M111" s="97">
        <v>327119.7</v>
      </c>
      <c r="N111" s="97"/>
      <c r="O111" s="98">
        <v>318742.4</v>
      </c>
      <c r="P111" s="99">
        <f t="shared" si="8"/>
        <v>8377.299999999988</v>
      </c>
      <c r="Q111" s="100">
        <f t="shared" si="9"/>
        <v>0.025609280028075315</v>
      </c>
      <c r="R111" s="22" t="s">
        <v>461</v>
      </c>
      <c r="S111" s="11" t="s">
        <v>483</v>
      </c>
      <c r="T111" s="25" t="s">
        <v>484</v>
      </c>
      <c r="U111" s="102">
        <v>41887</v>
      </c>
      <c r="V111" s="102"/>
      <c r="W111" s="102">
        <v>41897</v>
      </c>
      <c r="X111" s="102">
        <v>41898</v>
      </c>
      <c r="Y111" s="31" t="s">
        <v>524</v>
      </c>
      <c r="Z111" s="98">
        <v>318742.4</v>
      </c>
      <c r="AA111" s="22" t="s">
        <v>461</v>
      </c>
      <c r="AB111" s="11" t="s">
        <v>483</v>
      </c>
    </row>
    <row r="112" spans="1:28" ht="78.75" customHeight="1">
      <c r="A112" s="43" t="s">
        <v>39</v>
      </c>
      <c r="B112" s="44" t="s">
        <v>100</v>
      </c>
      <c r="C112" s="29">
        <v>4212032837</v>
      </c>
      <c r="D112" s="84" t="s">
        <v>451</v>
      </c>
      <c r="E112" s="96" t="s">
        <v>525</v>
      </c>
      <c r="F112" s="84" t="s">
        <v>526</v>
      </c>
      <c r="G112" s="85">
        <v>41891</v>
      </c>
      <c r="H112" s="50" t="s">
        <v>527</v>
      </c>
      <c r="I112" s="84" t="s">
        <v>528</v>
      </c>
      <c r="J112" s="104" t="s">
        <v>5</v>
      </c>
      <c r="K112" s="17">
        <v>1</v>
      </c>
      <c r="L112" s="105">
        <f t="shared" si="7"/>
        <v>0</v>
      </c>
      <c r="M112" s="97">
        <v>499716</v>
      </c>
      <c r="N112" s="97"/>
      <c r="O112" s="98">
        <v>487710</v>
      </c>
      <c r="P112" s="99">
        <f t="shared" si="8"/>
        <v>12006</v>
      </c>
      <c r="Q112" s="100">
        <f t="shared" si="9"/>
        <v>0.0240256465672502</v>
      </c>
      <c r="R112" s="99" t="s">
        <v>310</v>
      </c>
      <c r="S112" s="31" t="s">
        <v>364</v>
      </c>
      <c r="T112" s="101" t="s">
        <v>529</v>
      </c>
      <c r="U112" s="102">
        <v>41901</v>
      </c>
      <c r="V112" s="102"/>
      <c r="W112" s="102">
        <v>41911</v>
      </c>
      <c r="X112" s="102">
        <v>41913</v>
      </c>
      <c r="Y112" s="31" t="s">
        <v>530</v>
      </c>
      <c r="Z112" s="98">
        <v>487710</v>
      </c>
      <c r="AA112" s="99" t="s">
        <v>531</v>
      </c>
      <c r="AB112" s="31" t="s">
        <v>364</v>
      </c>
    </row>
    <row r="113" spans="1:28" ht="74.25" customHeight="1">
      <c r="A113" s="43" t="s">
        <v>140</v>
      </c>
      <c r="B113" s="44" t="s">
        <v>100</v>
      </c>
      <c r="C113" s="29">
        <v>4212032837</v>
      </c>
      <c r="D113" s="84" t="s">
        <v>451</v>
      </c>
      <c r="E113" s="96" t="s">
        <v>525</v>
      </c>
      <c r="F113" s="84" t="s">
        <v>526</v>
      </c>
      <c r="G113" s="85">
        <v>41891</v>
      </c>
      <c r="H113" s="50" t="s">
        <v>532</v>
      </c>
      <c r="I113" s="84" t="s">
        <v>528</v>
      </c>
      <c r="J113" s="104" t="s">
        <v>5</v>
      </c>
      <c r="K113" s="17">
        <v>1</v>
      </c>
      <c r="L113" s="105">
        <f t="shared" si="7"/>
        <v>0</v>
      </c>
      <c r="M113" s="97">
        <v>498560</v>
      </c>
      <c r="N113" s="97"/>
      <c r="O113" s="98">
        <v>495280</v>
      </c>
      <c r="P113" s="99">
        <f t="shared" si="8"/>
        <v>3280</v>
      </c>
      <c r="Q113" s="100">
        <f t="shared" si="9"/>
        <v>0.006578947368421052</v>
      </c>
      <c r="R113" s="99" t="s">
        <v>533</v>
      </c>
      <c r="S113" s="31" t="s">
        <v>534</v>
      </c>
      <c r="T113" s="101" t="s">
        <v>535</v>
      </c>
      <c r="U113" s="102">
        <v>41901</v>
      </c>
      <c r="V113" s="102"/>
      <c r="W113" s="102">
        <v>41911</v>
      </c>
      <c r="X113" s="102">
        <v>41913</v>
      </c>
      <c r="Y113" s="31" t="s">
        <v>536</v>
      </c>
      <c r="Z113" s="98">
        <v>495280</v>
      </c>
      <c r="AA113" s="99" t="s">
        <v>533</v>
      </c>
      <c r="AB113" s="31" t="s">
        <v>534</v>
      </c>
    </row>
    <row r="114" spans="1:28" ht="71.25" customHeight="1">
      <c r="A114" s="43" t="s">
        <v>149</v>
      </c>
      <c r="B114" s="94" t="s">
        <v>72</v>
      </c>
      <c r="C114" s="95" t="s">
        <v>73</v>
      </c>
      <c r="D114" s="84" t="s">
        <v>451</v>
      </c>
      <c r="E114" s="96" t="s">
        <v>537</v>
      </c>
      <c r="F114" s="84" t="s">
        <v>526</v>
      </c>
      <c r="G114" s="85">
        <v>41891</v>
      </c>
      <c r="H114" s="50" t="s">
        <v>538</v>
      </c>
      <c r="I114" s="84" t="s">
        <v>528</v>
      </c>
      <c r="J114" s="104" t="s">
        <v>5</v>
      </c>
      <c r="K114" s="17">
        <v>1</v>
      </c>
      <c r="L114" s="105">
        <f t="shared" si="7"/>
        <v>0</v>
      </c>
      <c r="M114" s="97">
        <v>109440</v>
      </c>
      <c r="N114" s="97"/>
      <c r="O114" s="98">
        <v>106200</v>
      </c>
      <c r="P114" s="99">
        <f t="shared" si="8"/>
        <v>3240</v>
      </c>
      <c r="Q114" s="100">
        <f t="shared" si="9"/>
        <v>0.029605263157894735</v>
      </c>
      <c r="R114" s="99" t="s">
        <v>310</v>
      </c>
      <c r="S114" s="31" t="s">
        <v>364</v>
      </c>
      <c r="T114" s="101" t="s">
        <v>529</v>
      </c>
      <c r="U114" s="102">
        <v>41901</v>
      </c>
      <c r="V114" s="102"/>
      <c r="W114" s="102">
        <v>41911</v>
      </c>
      <c r="X114" s="102">
        <v>41912</v>
      </c>
      <c r="Y114" s="31" t="s">
        <v>539</v>
      </c>
      <c r="Z114" s="98">
        <v>106200</v>
      </c>
      <c r="AA114" s="99" t="s">
        <v>310</v>
      </c>
      <c r="AB114" s="31" t="s">
        <v>364</v>
      </c>
    </row>
    <row r="115" spans="1:28" ht="48">
      <c r="A115" s="43" t="s">
        <v>160</v>
      </c>
      <c r="B115" s="19" t="s">
        <v>540</v>
      </c>
      <c r="C115" s="29">
        <v>4235005170</v>
      </c>
      <c r="D115" s="84" t="s">
        <v>451</v>
      </c>
      <c r="E115" s="96" t="s">
        <v>541</v>
      </c>
      <c r="F115" s="84" t="s">
        <v>542</v>
      </c>
      <c r="G115" s="85">
        <v>41894</v>
      </c>
      <c r="H115" s="50" t="s">
        <v>543</v>
      </c>
      <c r="I115" s="84" t="s">
        <v>528</v>
      </c>
      <c r="J115" s="104" t="s">
        <v>5</v>
      </c>
      <c r="K115" s="17">
        <v>1</v>
      </c>
      <c r="L115" s="105">
        <f t="shared" si="7"/>
        <v>0</v>
      </c>
      <c r="M115" s="97">
        <v>145920</v>
      </c>
      <c r="N115" s="97"/>
      <c r="O115" s="98">
        <v>141600</v>
      </c>
      <c r="P115" s="99">
        <f t="shared" si="8"/>
        <v>4320</v>
      </c>
      <c r="Q115" s="100">
        <f t="shared" si="9"/>
        <v>0.029605263157894735</v>
      </c>
      <c r="R115" s="99" t="s">
        <v>310</v>
      </c>
      <c r="S115" s="31" t="s">
        <v>364</v>
      </c>
      <c r="T115" s="101" t="s">
        <v>529</v>
      </c>
      <c r="U115" s="102">
        <v>41901</v>
      </c>
      <c r="V115" s="102"/>
      <c r="W115" s="102">
        <v>41911</v>
      </c>
      <c r="X115" s="102"/>
      <c r="Y115" s="31"/>
      <c r="Z115" s="98">
        <v>141600</v>
      </c>
      <c r="AA115" s="99" t="s">
        <v>310</v>
      </c>
      <c r="AB115" s="31" t="s">
        <v>364</v>
      </c>
    </row>
    <row r="116" spans="1:28" ht="81" customHeight="1">
      <c r="A116" s="43" t="s">
        <v>169</v>
      </c>
      <c r="B116" s="32" t="s">
        <v>123</v>
      </c>
      <c r="C116" s="35" t="s">
        <v>124</v>
      </c>
      <c r="D116" s="16" t="s">
        <v>451</v>
      </c>
      <c r="E116" s="48" t="s">
        <v>544</v>
      </c>
      <c r="F116" s="16" t="s">
        <v>545</v>
      </c>
      <c r="G116" s="49">
        <v>41898</v>
      </c>
      <c r="H116" s="14" t="s">
        <v>546</v>
      </c>
      <c r="I116" s="16" t="s">
        <v>547</v>
      </c>
      <c r="J116" s="59" t="s">
        <v>5</v>
      </c>
      <c r="K116" s="18">
        <v>1</v>
      </c>
      <c r="L116" s="105">
        <f t="shared" si="7"/>
        <v>0</v>
      </c>
      <c r="M116" s="52">
        <v>204616.67</v>
      </c>
      <c r="N116" s="52"/>
      <c r="O116" s="53">
        <v>204000</v>
      </c>
      <c r="P116" s="22">
        <f t="shared" si="8"/>
        <v>616.6700000000128</v>
      </c>
      <c r="Q116" s="23">
        <f t="shared" si="9"/>
        <v>0.003013781819438332</v>
      </c>
      <c r="R116" s="22" t="s">
        <v>548</v>
      </c>
      <c r="S116" s="11" t="s">
        <v>549</v>
      </c>
      <c r="T116" s="25" t="s">
        <v>550</v>
      </c>
      <c r="U116" s="26">
        <v>41905</v>
      </c>
      <c r="V116" s="26"/>
      <c r="W116" s="26">
        <v>41913</v>
      </c>
      <c r="X116" s="26">
        <v>41915</v>
      </c>
      <c r="Y116" s="11" t="s">
        <v>824</v>
      </c>
      <c r="Z116" s="53">
        <v>204000</v>
      </c>
      <c r="AA116" s="22" t="s">
        <v>548</v>
      </c>
      <c r="AB116" s="11" t="s">
        <v>549</v>
      </c>
    </row>
    <row r="117" spans="1:28" ht="81" customHeight="1">
      <c r="A117" s="43" t="s">
        <v>177</v>
      </c>
      <c r="B117" s="32" t="s">
        <v>123</v>
      </c>
      <c r="C117" s="35" t="s">
        <v>124</v>
      </c>
      <c r="D117" s="16" t="s">
        <v>451</v>
      </c>
      <c r="E117" s="48" t="s">
        <v>464</v>
      </c>
      <c r="F117" s="16" t="s">
        <v>545</v>
      </c>
      <c r="G117" s="49">
        <v>41912</v>
      </c>
      <c r="H117" s="14" t="s">
        <v>722</v>
      </c>
      <c r="I117" s="16" t="s">
        <v>467</v>
      </c>
      <c r="J117" s="59">
        <v>3</v>
      </c>
      <c r="K117" s="18">
        <v>3</v>
      </c>
      <c r="L117" s="105" t="s">
        <v>723</v>
      </c>
      <c r="M117" s="52">
        <v>499503.54</v>
      </c>
      <c r="N117" s="52"/>
      <c r="O117" s="53">
        <v>484416</v>
      </c>
      <c r="P117" s="22">
        <f aca="true" t="shared" si="10" ref="P117:P123">M117-N117-O117</f>
        <v>15087.539999999979</v>
      </c>
      <c r="Q117" s="23">
        <f t="shared" si="9"/>
        <v>0.030205071219315042</v>
      </c>
      <c r="R117" s="22" t="s">
        <v>724</v>
      </c>
      <c r="S117" s="11" t="s">
        <v>725</v>
      </c>
      <c r="T117" s="25" t="s">
        <v>726</v>
      </c>
      <c r="U117" s="26">
        <v>41922</v>
      </c>
      <c r="V117" s="26"/>
      <c r="W117" s="26">
        <v>41932</v>
      </c>
      <c r="X117" s="72">
        <v>41935</v>
      </c>
      <c r="Y117" s="73" t="s">
        <v>825</v>
      </c>
      <c r="Z117" s="53">
        <v>484416</v>
      </c>
      <c r="AA117" s="22" t="s">
        <v>724</v>
      </c>
      <c r="AB117" s="11" t="s">
        <v>725</v>
      </c>
    </row>
    <row r="118" spans="1:28" ht="81" customHeight="1">
      <c r="A118" s="43" t="s">
        <v>186</v>
      </c>
      <c r="B118" s="32" t="s">
        <v>45</v>
      </c>
      <c r="C118" s="35" t="s">
        <v>368</v>
      </c>
      <c r="D118" s="16" t="s">
        <v>451</v>
      </c>
      <c r="E118" s="48" t="s">
        <v>727</v>
      </c>
      <c r="F118" s="16" t="s">
        <v>614</v>
      </c>
      <c r="G118" s="49">
        <v>41927</v>
      </c>
      <c r="H118" s="14" t="s">
        <v>728</v>
      </c>
      <c r="I118" s="16" t="s">
        <v>729</v>
      </c>
      <c r="J118" s="59">
        <v>1</v>
      </c>
      <c r="K118" s="18">
        <v>1</v>
      </c>
      <c r="L118" s="105" t="s">
        <v>723</v>
      </c>
      <c r="M118" s="52">
        <v>138075</v>
      </c>
      <c r="N118" s="52"/>
      <c r="O118" s="53">
        <v>128590</v>
      </c>
      <c r="P118" s="22">
        <f t="shared" si="10"/>
        <v>9485</v>
      </c>
      <c r="Q118" s="23">
        <f t="shared" si="9"/>
        <v>0.06869455006337136</v>
      </c>
      <c r="R118" s="22" t="s">
        <v>730</v>
      </c>
      <c r="S118" s="11" t="s">
        <v>731</v>
      </c>
      <c r="T118" s="25" t="s">
        <v>732</v>
      </c>
      <c r="U118" s="26">
        <v>41934</v>
      </c>
      <c r="V118" s="26"/>
      <c r="W118" s="26">
        <v>41943</v>
      </c>
      <c r="X118" s="72">
        <v>41943</v>
      </c>
      <c r="Y118" s="73" t="s">
        <v>837</v>
      </c>
      <c r="Z118" s="53">
        <v>128590</v>
      </c>
      <c r="AA118" s="22" t="s">
        <v>730</v>
      </c>
      <c r="AB118" s="11" t="s">
        <v>731</v>
      </c>
    </row>
    <row r="119" spans="1:28" ht="81" customHeight="1">
      <c r="A119" s="43" t="s">
        <v>196</v>
      </c>
      <c r="B119" s="32" t="s">
        <v>45</v>
      </c>
      <c r="C119" s="35" t="s">
        <v>368</v>
      </c>
      <c r="D119" s="16" t="s">
        <v>451</v>
      </c>
      <c r="E119" s="48" t="s">
        <v>733</v>
      </c>
      <c r="F119" s="16" t="s">
        <v>614</v>
      </c>
      <c r="G119" s="49">
        <v>41928</v>
      </c>
      <c r="H119" s="14" t="s">
        <v>734</v>
      </c>
      <c r="I119" s="16" t="s">
        <v>735</v>
      </c>
      <c r="J119" s="59">
        <v>1</v>
      </c>
      <c r="K119" s="18">
        <v>1</v>
      </c>
      <c r="L119" s="105" t="s">
        <v>723</v>
      </c>
      <c r="M119" s="52">
        <v>316394</v>
      </c>
      <c r="N119" s="52"/>
      <c r="O119" s="53">
        <v>316394</v>
      </c>
      <c r="P119" s="22">
        <f t="shared" si="10"/>
        <v>0</v>
      </c>
      <c r="Q119" s="23">
        <f t="shared" si="9"/>
        <v>0</v>
      </c>
      <c r="R119" s="22" t="s">
        <v>736</v>
      </c>
      <c r="S119" s="11" t="s">
        <v>737</v>
      </c>
      <c r="T119" s="25" t="s">
        <v>732</v>
      </c>
      <c r="U119" s="26">
        <v>41940</v>
      </c>
      <c r="V119" s="26"/>
      <c r="W119" s="26">
        <v>41948</v>
      </c>
      <c r="X119" s="72">
        <v>41948</v>
      </c>
      <c r="Y119" s="73" t="s">
        <v>838</v>
      </c>
      <c r="Z119" s="53">
        <v>316394</v>
      </c>
      <c r="AA119" s="22" t="s">
        <v>736</v>
      </c>
      <c r="AB119" s="11" t="s">
        <v>737</v>
      </c>
    </row>
    <row r="120" spans="1:28" ht="81" customHeight="1">
      <c r="A120" s="43" t="s">
        <v>205</v>
      </c>
      <c r="B120" s="32" t="s">
        <v>45</v>
      </c>
      <c r="C120" s="35" t="s">
        <v>368</v>
      </c>
      <c r="D120" s="16" t="s">
        <v>451</v>
      </c>
      <c r="E120" s="48" t="s">
        <v>738</v>
      </c>
      <c r="F120" s="16" t="s">
        <v>614</v>
      </c>
      <c r="G120" s="49">
        <v>41928</v>
      </c>
      <c r="H120" s="14" t="s">
        <v>739</v>
      </c>
      <c r="I120" s="16" t="s">
        <v>740</v>
      </c>
      <c r="J120" s="59">
        <v>1</v>
      </c>
      <c r="K120" s="18">
        <v>1</v>
      </c>
      <c r="L120" s="105" t="s">
        <v>723</v>
      </c>
      <c r="M120" s="52">
        <v>190464</v>
      </c>
      <c r="N120" s="52"/>
      <c r="O120" s="53">
        <v>190464</v>
      </c>
      <c r="P120" s="22">
        <f t="shared" si="10"/>
        <v>0</v>
      </c>
      <c r="Q120" s="23">
        <f t="shared" si="9"/>
        <v>0</v>
      </c>
      <c r="R120" s="22" t="s">
        <v>736</v>
      </c>
      <c r="S120" s="11" t="s">
        <v>737</v>
      </c>
      <c r="T120" s="25" t="s">
        <v>732</v>
      </c>
      <c r="U120" s="26">
        <v>41935</v>
      </c>
      <c r="V120" s="26"/>
      <c r="W120" s="26">
        <v>41943</v>
      </c>
      <c r="X120" s="72">
        <v>41943</v>
      </c>
      <c r="Y120" s="73" t="s">
        <v>839</v>
      </c>
      <c r="Z120" s="53">
        <v>190464</v>
      </c>
      <c r="AA120" s="22" t="s">
        <v>736</v>
      </c>
      <c r="AB120" s="11" t="s">
        <v>737</v>
      </c>
    </row>
    <row r="121" spans="1:28" ht="81" customHeight="1">
      <c r="A121" s="43" t="s">
        <v>213</v>
      </c>
      <c r="B121" s="32" t="s">
        <v>123</v>
      </c>
      <c r="C121" s="35" t="s">
        <v>124</v>
      </c>
      <c r="D121" s="16" t="s">
        <v>451</v>
      </c>
      <c r="E121" s="48" t="s">
        <v>741</v>
      </c>
      <c r="F121" s="16" t="s">
        <v>657</v>
      </c>
      <c r="G121" s="49">
        <v>41950</v>
      </c>
      <c r="H121" s="14" t="s">
        <v>742</v>
      </c>
      <c r="I121" s="16" t="s">
        <v>743</v>
      </c>
      <c r="J121" s="59">
        <v>2</v>
      </c>
      <c r="K121" s="18">
        <v>2</v>
      </c>
      <c r="L121" s="105" t="s">
        <v>723</v>
      </c>
      <c r="M121" s="52">
        <v>168022.32</v>
      </c>
      <c r="N121" s="52"/>
      <c r="O121" s="53">
        <v>159560</v>
      </c>
      <c r="P121" s="22">
        <f t="shared" si="10"/>
        <v>8462.320000000007</v>
      </c>
      <c r="Q121" s="23">
        <f t="shared" si="9"/>
        <v>0.0503642611291167</v>
      </c>
      <c r="R121" s="22" t="s">
        <v>744</v>
      </c>
      <c r="S121" s="11" t="s">
        <v>745</v>
      </c>
      <c r="T121" s="25" t="s">
        <v>746</v>
      </c>
      <c r="U121" s="26">
        <v>41957</v>
      </c>
      <c r="V121" s="26"/>
      <c r="W121" s="26">
        <v>41967</v>
      </c>
      <c r="X121" s="72">
        <v>41970</v>
      </c>
      <c r="Y121" s="73" t="s">
        <v>826</v>
      </c>
      <c r="Z121" s="53">
        <v>159560</v>
      </c>
      <c r="AA121" s="22" t="s">
        <v>744</v>
      </c>
      <c r="AB121" s="11" t="s">
        <v>745</v>
      </c>
    </row>
    <row r="122" spans="1:28" ht="81" customHeight="1">
      <c r="A122" s="43" t="s">
        <v>223</v>
      </c>
      <c r="B122" s="32" t="s">
        <v>123</v>
      </c>
      <c r="C122" s="35" t="s">
        <v>124</v>
      </c>
      <c r="D122" s="16" t="s">
        <v>451</v>
      </c>
      <c r="E122" s="48" t="s">
        <v>747</v>
      </c>
      <c r="F122" s="16" t="s">
        <v>748</v>
      </c>
      <c r="G122" s="49">
        <v>41954</v>
      </c>
      <c r="H122" s="14" t="s">
        <v>749</v>
      </c>
      <c r="I122" s="16" t="s">
        <v>750</v>
      </c>
      <c r="J122" s="59">
        <v>3</v>
      </c>
      <c r="K122" s="18">
        <v>2</v>
      </c>
      <c r="L122" s="105" t="s">
        <v>5</v>
      </c>
      <c r="M122" s="52">
        <v>492283</v>
      </c>
      <c r="N122" s="52"/>
      <c r="O122" s="53">
        <v>492100</v>
      </c>
      <c r="P122" s="22">
        <f t="shared" si="10"/>
        <v>183</v>
      </c>
      <c r="Q122" s="23">
        <f t="shared" si="9"/>
        <v>0.00037173739495371564</v>
      </c>
      <c r="R122" s="22" t="s">
        <v>751</v>
      </c>
      <c r="S122" s="11" t="s">
        <v>752</v>
      </c>
      <c r="T122" s="25" t="s">
        <v>753</v>
      </c>
      <c r="U122" s="26">
        <v>41964</v>
      </c>
      <c r="V122" s="26"/>
      <c r="W122" s="26">
        <v>41974</v>
      </c>
      <c r="X122" s="72">
        <v>41976</v>
      </c>
      <c r="Y122" s="73" t="s">
        <v>827</v>
      </c>
      <c r="Z122" s="53">
        <v>492100</v>
      </c>
      <c r="AA122" s="22" t="s">
        <v>751</v>
      </c>
      <c r="AB122" s="11" t="s">
        <v>752</v>
      </c>
    </row>
    <row r="123" spans="1:28" ht="81" customHeight="1">
      <c r="A123" s="43" t="s">
        <v>231</v>
      </c>
      <c r="B123" s="32" t="s">
        <v>123</v>
      </c>
      <c r="C123" s="35" t="s">
        <v>124</v>
      </c>
      <c r="D123" s="16" t="s">
        <v>451</v>
      </c>
      <c r="E123" s="48" t="s">
        <v>247</v>
      </c>
      <c r="F123" s="16" t="s">
        <v>748</v>
      </c>
      <c r="G123" s="49">
        <v>41956</v>
      </c>
      <c r="H123" s="14" t="s">
        <v>754</v>
      </c>
      <c r="I123" s="16" t="s">
        <v>755</v>
      </c>
      <c r="J123" s="59">
        <v>3</v>
      </c>
      <c r="K123" s="18">
        <v>2</v>
      </c>
      <c r="L123" s="105" t="s">
        <v>5</v>
      </c>
      <c r="M123" s="52">
        <v>354839.8</v>
      </c>
      <c r="N123" s="52"/>
      <c r="O123" s="53">
        <v>348539.84</v>
      </c>
      <c r="P123" s="22">
        <f t="shared" si="10"/>
        <v>6299.959999999963</v>
      </c>
      <c r="Q123" s="23">
        <f t="shared" si="9"/>
        <v>0.0177543781729106</v>
      </c>
      <c r="R123" s="22" t="s">
        <v>751</v>
      </c>
      <c r="S123" s="11" t="s">
        <v>752</v>
      </c>
      <c r="T123" s="25" t="s">
        <v>753</v>
      </c>
      <c r="U123" s="26">
        <v>41968</v>
      </c>
      <c r="V123" s="26"/>
      <c r="W123" s="26">
        <v>41976</v>
      </c>
      <c r="X123" s="72">
        <v>41976</v>
      </c>
      <c r="Y123" s="73" t="s">
        <v>828</v>
      </c>
      <c r="Z123" s="53">
        <v>348539.84</v>
      </c>
      <c r="AA123" s="22" t="s">
        <v>751</v>
      </c>
      <c r="AB123" s="11" t="s">
        <v>752</v>
      </c>
    </row>
    <row r="124" spans="1:28" ht="123" customHeight="1">
      <c r="A124" s="43" t="s">
        <v>239</v>
      </c>
      <c r="B124" s="32" t="s">
        <v>62</v>
      </c>
      <c r="C124" s="35" t="s">
        <v>63</v>
      </c>
      <c r="D124" s="16" t="s">
        <v>451</v>
      </c>
      <c r="E124" s="48" t="s">
        <v>756</v>
      </c>
      <c r="F124" s="16" t="s">
        <v>666</v>
      </c>
      <c r="G124" s="49">
        <v>41970</v>
      </c>
      <c r="H124" s="14" t="s">
        <v>757</v>
      </c>
      <c r="I124" s="16" t="s">
        <v>758</v>
      </c>
      <c r="J124" s="59">
        <v>1</v>
      </c>
      <c r="K124" s="18">
        <v>1</v>
      </c>
      <c r="L124" s="105" t="s">
        <v>723</v>
      </c>
      <c r="M124" s="52">
        <v>274230</v>
      </c>
      <c r="N124" s="52"/>
      <c r="O124" s="53">
        <v>274223</v>
      </c>
      <c r="P124" s="22">
        <f aca="true" t="shared" si="11" ref="P124:P137">M124-N124-O124</f>
        <v>7</v>
      </c>
      <c r="Q124" s="23">
        <f t="shared" si="9"/>
        <v>2.5526018305801698E-05</v>
      </c>
      <c r="R124" s="22" t="s">
        <v>511</v>
      </c>
      <c r="S124" s="11" t="s">
        <v>512</v>
      </c>
      <c r="T124" s="25" t="s">
        <v>759</v>
      </c>
      <c r="U124" s="26">
        <v>41982</v>
      </c>
      <c r="V124" s="26"/>
      <c r="W124" s="26">
        <v>41990</v>
      </c>
      <c r="X124" s="72">
        <v>41995</v>
      </c>
      <c r="Y124" s="73" t="s">
        <v>76</v>
      </c>
      <c r="Z124" s="53">
        <v>274223</v>
      </c>
      <c r="AA124" s="22" t="s">
        <v>511</v>
      </c>
      <c r="AB124" s="11" t="s">
        <v>512</v>
      </c>
    </row>
    <row r="125" spans="1:28" ht="123" customHeight="1">
      <c r="A125" s="43" t="s">
        <v>246</v>
      </c>
      <c r="B125" s="32" t="s">
        <v>72</v>
      </c>
      <c r="C125" s="35" t="s">
        <v>73</v>
      </c>
      <c r="D125" s="16" t="s">
        <v>451</v>
      </c>
      <c r="E125" s="48" t="s">
        <v>760</v>
      </c>
      <c r="F125" s="16" t="s">
        <v>666</v>
      </c>
      <c r="G125" s="49">
        <v>41970</v>
      </c>
      <c r="H125" s="14" t="s">
        <v>761</v>
      </c>
      <c r="I125" s="16" t="s">
        <v>758</v>
      </c>
      <c r="J125" s="59">
        <v>1</v>
      </c>
      <c r="K125" s="18">
        <v>1</v>
      </c>
      <c r="L125" s="105" t="s">
        <v>723</v>
      </c>
      <c r="M125" s="52">
        <v>182820</v>
      </c>
      <c r="N125" s="52"/>
      <c r="O125" s="53">
        <v>182820</v>
      </c>
      <c r="P125" s="22">
        <f t="shared" si="11"/>
        <v>0</v>
      </c>
      <c r="Q125" s="23">
        <f t="shared" si="9"/>
        <v>0</v>
      </c>
      <c r="R125" s="22" t="s">
        <v>511</v>
      </c>
      <c r="S125" s="11" t="s">
        <v>512</v>
      </c>
      <c r="T125" s="25" t="s">
        <v>759</v>
      </c>
      <c r="U125" s="26">
        <v>41982</v>
      </c>
      <c r="V125" s="26"/>
      <c r="W125" s="26">
        <v>41990</v>
      </c>
      <c r="X125" s="72">
        <v>41994</v>
      </c>
      <c r="Y125" s="73" t="s">
        <v>857</v>
      </c>
      <c r="Z125" s="53">
        <v>182820</v>
      </c>
      <c r="AA125" s="22" t="s">
        <v>511</v>
      </c>
      <c r="AB125" s="11" t="s">
        <v>512</v>
      </c>
    </row>
    <row r="126" spans="1:28" ht="123" customHeight="1">
      <c r="A126" s="43" t="s">
        <v>255</v>
      </c>
      <c r="B126" s="32" t="s">
        <v>762</v>
      </c>
      <c r="C126" s="35" t="s">
        <v>763</v>
      </c>
      <c r="D126" s="16" t="s">
        <v>451</v>
      </c>
      <c r="E126" s="48" t="s">
        <v>764</v>
      </c>
      <c r="F126" s="16" t="s">
        <v>699</v>
      </c>
      <c r="G126" s="49">
        <v>41982</v>
      </c>
      <c r="H126" s="14" t="s">
        <v>765</v>
      </c>
      <c r="I126" s="16" t="s">
        <v>766</v>
      </c>
      <c r="J126" s="59">
        <v>1</v>
      </c>
      <c r="K126" s="18">
        <v>1</v>
      </c>
      <c r="L126" s="105" t="s">
        <v>723</v>
      </c>
      <c r="M126" s="52">
        <v>420110.21</v>
      </c>
      <c r="N126" s="52"/>
      <c r="O126" s="53">
        <v>420110.21</v>
      </c>
      <c r="P126" s="22">
        <f t="shared" si="11"/>
        <v>0</v>
      </c>
      <c r="Q126" s="23">
        <f t="shared" si="9"/>
        <v>0</v>
      </c>
      <c r="R126" s="22" t="s">
        <v>556</v>
      </c>
      <c r="S126" s="11" t="s">
        <v>101</v>
      </c>
      <c r="T126" s="25" t="s">
        <v>767</v>
      </c>
      <c r="U126" s="26">
        <v>41992</v>
      </c>
      <c r="V126" s="26"/>
      <c r="W126" s="26">
        <v>42002</v>
      </c>
      <c r="X126" s="72">
        <v>42003</v>
      </c>
      <c r="Y126" s="73" t="s">
        <v>864</v>
      </c>
      <c r="Z126" s="53">
        <v>420110.21</v>
      </c>
      <c r="AA126" s="22" t="s">
        <v>556</v>
      </c>
      <c r="AB126" s="11" t="s">
        <v>101</v>
      </c>
    </row>
    <row r="127" spans="1:28" ht="123" customHeight="1">
      <c r="A127" s="43" t="s">
        <v>264</v>
      </c>
      <c r="B127" s="32" t="s">
        <v>768</v>
      </c>
      <c r="C127" s="35" t="s">
        <v>769</v>
      </c>
      <c r="D127" s="16" t="s">
        <v>451</v>
      </c>
      <c r="E127" s="48" t="s">
        <v>770</v>
      </c>
      <c r="F127" s="16" t="s">
        <v>699</v>
      </c>
      <c r="G127" s="49">
        <v>41982</v>
      </c>
      <c r="H127" s="14" t="s">
        <v>771</v>
      </c>
      <c r="I127" s="16" t="s">
        <v>772</v>
      </c>
      <c r="J127" s="59">
        <v>1</v>
      </c>
      <c r="K127" s="18">
        <v>1</v>
      </c>
      <c r="L127" s="105" t="s">
        <v>723</v>
      </c>
      <c r="M127" s="52">
        <v>420110.21</v>
      </c>
      <c r="N127" s="52"/>
      <c r="O127" s="53">
        <v>420110.21</v>
      </c>
      <c r="P127" s="22">
        <f t="shared" si="11"/>
        <v>0</v>
      </c>
      <c r="Q127" s="23">
        <f t="shared" si="9"/>
        <v>0</v>
      </c>
      <c r="R127" s="22" t="s">
        <v>556</v>
      </c>
      <c r="S127" s="11" t="s">
        <v>101</v>
      </c>
      <c r="T127" s="25" t="s">
        <v>767</v>
      </c>
      <c r="U127" s="26">
        <v>41992</v>
      </c>
      <c r="V127" s="26"/>
      <c r="W127" s="26">
        <v>42002</v>
      </c>
      <c r="X127" s="72">
        <v>42016</v>
      </c>
      <c r="Y127" s="73" t="s">
        <v>865</v>
      </c>
      <c r="Z127" s="53">
        <v>420110.21</v>
      </c>
      <c r="AA127" s="22" t="s">
        <v>556</v>
      </c>
      <c r="AB127" s="11" t="s">
        <v>101</v>
      </c>
    </row>
    <row r="128" spans="1:28" ht="123" customHeight="1">
      <c r="A128" s="43" t="s">
        <v>270</v>
      </c>
      <c r="B128" s="32" t="s">
        <v>773</v>
      </c>
      <c r="C128" s="35" t="s">
        <v>774</v>
      </c>
      <c r="D128" s="16" t="s">
        <v>451</v>
      </c>
      <c r="E128" s="48" t="s">
        <v>775</v>
      </c>
      <c r="F128" s="16" t="s">
        <v>699</v>
      </c>
      <c r="G128" s="49">
        <v>41982</v>
      </c>
      <c r="H128" s="14" t="s">
        <v>776</v>
      </c>
      <c r="I128" s="16" t="s">
        <v>772</v>
      </c>
      <c r="J128" s="59">
        <v>1</v>
      </c>
      <c r="K128" s="18">
        <v>1</v>
      </c>
      <c r="L128" s="105" t="s">
        <v>723</v>
      </c>
      <c r="M128" s="52">
        <v>420110.21</v>
      </c>
      <c r="N128" s="52"/>
      <c r="O128" s="53">
        <v>420110.21</v>
      </c>
      <c r="P128" s="22">
        <f t="shared" si="11"/>
        <v>0</v>
      </c>
      <c r="Q128" s="23">
        <f t="shared" si="9"/>
        <v>0</v>
      </c>
      <c r="R128" s="22" t="s">
        <v>556</v>
      </c>
      <c r="S128" s="11" t="s">
        <v>101</v>
      </c>
      <c r="T128" s="25" t="s">
        <v>767</v>
      </c>
      <c r="U128" s="26">
        <v>41992</v>
      </c>
      <c r="V128" s="26"/>
      <c r="W128" s="26">
        <v>42002</v>
      </c>
      <c r="X128" s="72">
        <v>42003</v>
      </c>
      <c r="Y128" s="73" t="s">
        <v>866</v>
      </c>
      <c r="Z128" s="53">
        <v>420110.21</v>
      </c>
      <c r="AA128" s="22" t="s">
        <v>556</v>
      </c>
      <c r="AB128" s="11" t="s">
        <v>101</v>
      </c>
    </row>
    <row r="129" spans="1:28" ht="123" customHeight="1">
      <c r="A129" s="43" t="s">
        <v>277</v>
      </c>
      <c r="B129" s="32" t="s">
        <v>777</v>
      </c>
      <c r="C129" s="35" t="s">
        <v>778</v>
      </c>
      <c r="D129" s="16" t="s">
        <v>451</v>
      </c>
      <c r="E129" s="48" t="s">
        <v>779</v>
      </c>
      <c r="F129" s="16" t="s">
        <v>699</v>
      </c>
      <c r="G129" s="49">
        <v>41982</v>
      </c>
      <c r="H129" s="14" t="s">
        <v>780</v>
      </c>
      <c r="I129" s="16" t="s">
        <v>772</v>
      </c>
      <c r="J129" s="59">
        <v>1</v>
      </c>
      <c r="K129" s="18">
        <v>1</v>
      </c>
      <c r="L129" s="105" t="s">
        <v>723</v>
      </c>
      <c r="M129" s="52">
        <v>420110.21</v>
      </c>
      <c r="N129" s="52"/>
      <c r="O129" s="53">
        <v>420110.21</v>
      </c>
      <c r="P129" s="22">
        <f t="shared" si="11"/>
        <v>0</v>
      </c>
      <c r="Q129" s="23">
        <f t="shared" si="9"/>
        <v>0</v>
      </c>
      <c r="R129" s="22" t="s">
        <v>556</v>
      </c>
      <c r="S129" s="11" t="s">
        <v>101</v>
      </c>
      <c r="T129" s="25" t="s">
        <v>767</v>
      </c>
      <c r="U129" s="26">
        <v>41992</v>
      </c>
      <c r="V129" s="26"/>
      <c r="W129" s="26">
        <v>42002</v>
      </c>
      <c r="X129" s="72">
        <v>42016</v>
      </c>
      <c r="Y129" s="73" t="s">
        <v>867</v>
      </c>
      <c r="Z129" s="53">
        <v>420110.21</v>
      </c>
      <c r="AA129" s="22" t="s">
        <v>556</v>
      </c>
      <c r="AB129" s="11" t="s">
        <v>101</v>
      </c>
    </row>
    <row r="130" spans="1:28" ht="123" customHeight="1">
      <c r="A130" s="43" t="s">
        <v>285</v>
      </c>
      <c r="B130" s="32" t="s">
        <v>781</v>
      </c>
      <c r="C130" s="35" t="s">
        <v>782</v>
      </c>
      <c r="D130" s="16" t="s">
        <v>451</v>
      </c>
      <c r="E130" s="48" t="s">
        <v>783</v>
      </c>
      <c r="F130" s="16" t="s">
        <v>699</v>
      </c>
      <c r="G130" s="49">
        <v>41982</v>
      </c>
      <c r="H130" s="14" t="s">
        <v>784</v>
      </c>
      <c r="I130" s="16" t="s">
        <v>772</v>
      </c>
      <c r="J130" s="59">
        <v>1</v>
      </c>
      <c r="K130" s="18">
        <v>1</v>
      </c>
      <c r="L130" s="105" t="s">
        <v>723</v>
      </c>
      <c r="M130" s="52">
        <v>420110.21</v>
      </c>
      <c r="N130" s="52"/>
      <c r="O130" s="53">
        <v>420110.21</v>
      </c>
      <c r="P130" s="22">
        <f t="shared" si="11"/>
        <v>0</v>
      </c>
      <c r="Q130" s="23">
        <f t="shared" si="9"/>
        <v>0</v>
      </c>
      <c r="R130" s="22" t="s">
        <v>556</v>
      </c>
      <c r="S130" s="11" t="s">
        <v>101</v>
      </c>
      <c r="T130" s="25" t="s">
        <v>767</v>
      </c>
      <c r="U130" s="26">
        <v>41992</v>
      </c>
      <c r="V130" s="26"/>
      <c r="W130" s="26">
        <v>42002</v>
      </c>
      <c r="X130" s="72">
        <v>42002</v>
      </c>
      <c r="Y130" s="73" t="s">
        <v>868</v>
      </c>
      <c r="Z130" s="53">
        <v>420110.21</v>
      </c>
      <c r="AA130" s="22" t="s">
        <v>556</v>
      </c>
      <c r="AB130" s="11" t="s">
        <v>101</v>
      </c>
    </row>
    <row r="131" spans="1:28" ht="123" customHeight="1">
      <c r="A131" s="43" t="s">
        <v>293</v>
      </c>
      <c r="B131" s="32" t="s">
        <v>785</v>
      </c>
      <c r="C131" s="35" t="s">
        <v>786</v>
      </c>
      <c r="D131" s="16" t="s">
        <v>451</v>
      </c>
      <c r="E131" s="48" t="s">
        <v>787</v>
      </c>
      <c r="F131" s="16" t="s">
        <v>699</v>
      </c>
      <c r="G131" s="49">
        <v>41982</v>
      </c>
      <c r="H131" s="14" t="s">
        <v>788</v>
      </c>
      <c r="I131" s="16" t="s">
        <v>772</v>
      </c>
      <c r="J131" s="59">
        <v>1</v>
      </c>
      <c r="K131" s="18">
        <v>1</v>
      </c>
      <c r="L131" s="105" t="s">
        <v>723</v>
      </c>
      <c r="M131" s="52">
        <v>420110.21</v>
      </c>
      <c r="N131" s="52"/>
      <c r="O131" s="53">
        <v>420110.21</v>
      </c>
      <c r="P131" s="22">
        <f t="shared" si="11"/>
        <v>0</v>
      </c>
      <c r="Q131" s="23">
        <f t="shared" si="9"/>
        <v>0</v>
      </c>
      <c r="R131" s="22" t="s">
        <v>556</v>
      </c>
      <c r="S131" s="11" t="s">
        <v>101</v>
      </c>
      <c r="T131" s="25" t="s">
        <v>767</v>
      </c>
      <c r="U131" s="26">
        <v>41992</v>
      </c>
      <c r="V131" s="26"/>
      <c r="W131" s="26">
        <v>42002</v>
      </c>
      <c r="X131" s="72">
        <v>42016</v>
      </c>
      <c r="Y131" s="73" t="s">
        <v>869</v>
      </c>
      <c r="Z131" s="53">
        <v>420110.21</v>
      </c>
      <c r="AA131" s="22" t="s">
        <v>556</v>
      </c>
      <c r="AB131" s="11" t="s">
        <v>101</v>
      </c>
    </row>
    <row r="132" spans="1:28" ht="123" customHeight="1">
      <c r="A132" s="43" t="s">
        <v>299</v>
      </c>
      <c r="B132" s="32" t="s">
        <v>789</v>
      </c>
      <c r="C132" s="35" t="s">
        <v>790</v>
      </c>
      <c r="D132" s="16" t="s">
        <v>451</v>
      </c>
      <c r="E132" s="48" t="s">
        <v>791</v>
      </c>
      <c r="F132" s="16" t="s">
        <v>699</v>
      </c>
      <c r="G132" s="49">
        <v>41982</v>
      </c>
      <c r="H132" s="14" t="s">
        <v>792</v>
      </c>
      <c r="I132" s="16" t="s">
        <v>766</v>
      </c>
      <c r="J132" s="59">
        <v>1</v>
      </c>
      <c r="K132" s="18">
        <v>1</v>
      </c>
      <c r="L132" s="105" t="s">
        <v>723</v>
      </c>
      <c r="M132" s="52">
        <v>420070.2</v>
      </c>
      <c r="N132" s="52"/>
      <c r="O132" s="53">
        <v>420070.2</v>
      </c>
      <c r="P132" s="22">
        <f t="shared" si="11"/>
        <v>0</v>
      </c>
      <c r="Q132" s="23">
        <f t="shared" si="9"/>
        <v>0</v>
      </c>
      <c r="R132" s="22" t="s">
        <v>556</v>
      </c>
      <c r="S132" s="11" t="s">
        <v>101</v>
      </c>
      <c r="T132" s="25" t="s">
        <v>767</v>
      </c>
      <c r="U132" s="26">
        <v>41992</v>
      </c>
      <c r="V132" s="26"/>
      <c r="W132" s="26">
        <v>42002</v>
      </c>
      <c r="X132" s="72">
        <v>42016</v>
      </c>
      <c r="Y132" s="73" t="s">
        <v>870</v>
      </c>
      <c r="Z132" s="53">
        <v>420070.2</v>
      </c>
      <c r="AA132" s="22" t="s">
        <v>556</v>
      </c>
      <c r="AB132" s="11" t="s">
        <v>101</v>
      </c>
    </row>
    <row r="133" spans="1:28" ht="123" customHeight="1">
      <c r="A133" s="43" t="s">
        <v>307</v>
      </c>
      <c r="B133" s="32" t="s">
        <v>793</v>
      </c>
      <c r="C133" s="35" t="s">
        <v>328</v>
      </c>
      <c r="D133" s="16" t="s">
        <v>451</v>
      </c>
      <c r="E133" s="48" t="s">
        <v>794</v>
      </c>
      <c r="F133" s="16" t="s">
        <v>699</v>
      </c>
      <c r="G133" s="49">
        <v>41982</v>
      </c>
      <c r="H133" s="14" t="s">
        <v>795</v>
      </c>
      <c r="I133" s="16" t="s">
        <v>766</v>
      </c>
      <c r="J133" s="59">
        <v>1</v>
      </c>
      <c r="K133" s="18">
        <v>1</v>
      </c>
      <c r="L133" s="105" t="s">
        <v>723</v>
      </c>
      <c r="M133" s="52">
        <v>490128.59</v>
      </c>
      <c r="N133" s="52"/>
      <c r="O133" s="53">
        <v>490128.59</v>
      </c>
      <c r="P133" s="22">
        <f t="shared" si="11"/>
        <v>0</v>
      </c>
      <c r="Q133" s="23">
        <f t="shared" si="9"/>
        <v>0</v>
      </c>
      <c r="R133" s="22" t="s">
        <v>556</v>
      </c>
      <c r="S133" s="11" t="s">
        <v>101</v>
      </c>
      <c r="T133" s="25" t="s">
        <v>767</v>
      </c>
      <c r="U133" s="26">
        <v>41992</v>
      </c>
      <c r="V133" s="26"/>
      <c r="W133" s="26">
        <v>42002</v>
      </c>
      <c r="X133" s="72">
        <v>42016</v>
      </c>
      <c r="Y133" s="73" t="s">
        <v>871</v>
      </c>
      <c r="Z133" s="53">
        <v>490128.59</v>
      </c>
      <c r="AA133" s="22" t="s">
        <v>556</v>
      </c>
      <c r="AB133" s="11" t="s">
        <v>101</v>
      </c>
    </row>
    <row r="134" spans="1:28" ht="123" customHeight="1">
      <c r="A134" s="43" t="s">
        <v>313</v>
      </c>
      <c r="B134" s="32" t="s">
        <v>607</v>
      </c>
      <c r="C134" s="35" t="s">
        <v>608</v>
      </c>
      <c r="D134" s="16" t="s">
        <v>451</v>
      </c>
      <c r="E134" s="48" t="s">
        <v>796</v>
      </c>
      <c r="F134" s="16" t="s">
        <v>699</v>
      </c>
      <c r="G134" s="49">
        <v>41982</v>
      </c>
      <c r="H134" s="14" t="s">
        <v>797</v>
      </c>
      <c r="I134" s="16" t="s">
        <v>766</v>
      </c>
      <c r="J134" s="59">
        <v>1</v>
      </c>
      <c r="K134" s="18">
        <v>1</v>
      </c>
      <c r="L134" s="105" t="s">
        <v>723</v>
      </c>
      <c r="M134" s="52">
        <v>420070.2</v>
      </c>
      <c r="N134" s="52"/>
      <c r="O134" s="53">
        <v>420070.2</v>
      </c>
      <c r="P134" s="22">
        <f t="shared" si="11"/>
        <v>0</v>
      </c>
      <c r="Q134" s="23">
        <f t="shared" si="9"/>
        <v>0</v>
      </c>
      <c r="R134" s="22" t="s">
        <v>556</v>
      </c>
      <c r="S134" s="11" t="s">
        <v>101</v>
      </c>
      <c r="T134" s="25" t="s">
        <v>767</v>
      </c>
      <c r="U134" s="26">
        <v>41992</v>
      </c>
      <c r="V134" s="26"/>
      <c r="W134" s="26">
        <v>42002</v>
      </c>
      <c r="X134" s="72">
        <v>42003</v>
      </c>
      <c r="Y134" s="73" t="s">
        <v>872</v>
      </c>
      <c r="Z134" s="53">
        <v>420070.2</v>
      </c>
      <c r="AA134" s="22" t="s">
        <v>556</v>
      </c>
      <c r="AB134" s="11" t="s">
        <v>101</v>
      </c>
    </row>
    <row r="135" spans="1:28" ht="123" customHeight="1">
      <c r="A135" s="43" t="s">
        <v>318</v>
      </c>
      <c r="B135" s="32" t="s">
        <v>72</v>
      </c>
      <c r="C135" s="35" t="s">
        <v>73</v>
      </c>
      <c r="D135" s="16" t="s">
        <v>451</v>
      </c>
      <c r="E135" s="48" t="s">
        <v>486</v>
      </c>
      <c r="F135" s="16" t="s">
        <v>699</v>
      </c>
      <c r="G135" s="49">
        <v>41982</v>
      </c>
      <c r="H135" s="14" t="s">
        <v>798</v>
      </c>
      <c r="I135" s="16" t="s">
        <v>488</v>
      </c>
      <c r="J135" s="59">
        <v>1</v>
      </c>
      <c r="K135" s="18">
        <v>1</v>
      </c>
      <c r="L135" s="105" t="s">
        <v>723</v>
      </c>
      <c r="M135" s="52">
        <v>410217.5</v>
      </c>
      <c r="N135" s="52"/>
      <c r="O135" s="53">
        <v>410217.5</v>
      </c>
      <c r="P135" s="22">
        <f t="shared" si="11"/>
        <v>0</v>
      </c>
      <c r="Q135" s="23">
        <f t="shared" si="9"/>
        <v>0</v>
      </c>
      <c r="R135" s="22" t="s">
        <v>799</v>
      </c>
      <c r="S135" s="11" t="s">
        <v>490</v>
      </c>
      <c r="T135" s="25" t="s">
        <v>800</v>
      </c>
      <c r="U135" s="26">
        <v>41992</v>
      </c>
      <c r="V135" s="26"/>
      <c r="W135" s="26">
        <v>42002</v>
      </c>
      <c r="X135" s="72">
        <v>42004</v>
      </c>
      <c r="Y135" s="73" t="s">
        <v>858</v>
      </c>
      <c r="Z135" s="53">
        <v>410217.5</v>
      </c>
      <c r="AA135" s="22" t="s">
        <v>799</v>
      </c>
      <c r="AB135" s="11" t="s">
        <v>490</v>
      </c>
    </row>
    <row r="136" spans="1:28" ht="123" customHeight="1">
      <c r="A136" s="43" t="s">
        <v>326</v>
      </c>
      <c r="B136" s="32" t="s">
        <v>72</v>
      </c>
      <c r="C136" s="35" t="s">
        <v>73</v>
      </c>
      <c r="D136" s="16" t="s">
        <v>451</v>
      </c>
      <c r="E136" s="48" t="s">
        <v>480</v>
      </c>
      <c r="F136" s="16" t="s">
        <v>699</v>
      </c>
      <c r="G136" s="49">
        <v>41982</v>
      </c>
      <c r="H136" s="14" t="s">
        <v>801</v>
      </c>
      <c r="I136" s="16" t="s">
        <v>482</v>
      </c>
      <c r="J136" s="59">
        <v>1</v>
      </c>
      <c r="K136" s="18">
        <v>1</v>
      </c>
      <c r="L136" s="105" t="s">
        <v>723</v>
      </c>
      <c r="M136" s="52">
        <v>344989.8</v>
      </c>
      <c r="N136" s="52"/>
      <c r="O136" s="53">
        <v>344989.8</v>
      </c>
      <c r="P136" s="22">
        <f t="shared" si="11"/>
        <v>0</v>
      </c>
      <c r="Q136" s="23">
        <f t="shared" si="9"/>
        <v>0</v>
      </c>
      <c r="R136" s="22" t="s">
        <v>802</v>
      </c>
      <c r="S136" s="11" t="s">
        <v>483</v>
      </c>
      <c r="T136" s="25" t="s">
        <v>686</v>
      </c>
      <c r="U136" s="26">
        <v>41992</v>
      </c>
      <c r="V136" s="26"/>
      <c r="W136" s="26">
        <v>42002</v>
      </c>
      <c r="X136" s="72">
        <v>42004</v>
      </c>
      <c r="Y136" s="73" t="s">
        <v>859</v>
      </c>
      <c r="Z136" s="53">
        <v>344989.8</v>
      </c>
      <c r="AA136" s="22" t="s">
        <v>802</v>
      </c>
      <c r="AB136" s="11" t="s">
        <v>483</v>
      </c>
    </row>
    <row r="137" spans="1:28" ht="123" customHeight="1">
      <c r="A137" s="43" t="s">
        <v>337</v>
      </c>
      <c r="B137" s="32" t="s">
        <v>72</v>
      </c>
      <c r="C137" s="35" t="s">
        <v>73</v>
      </c>
      <c r="D137" s="16" t="s">
        <v>451</v>
      </c>
      <c r="E137" s="48" t="s">
        <v>803</v>
      </c>
      <c r="F137" s="16" t="s">
        <v>699</v>
      </c>
      <c r="G137" s="49">
        <v>41982</v>
      </c>
      <c r="H137" s="14" t="s">
        <v>804</v>
      </c>
      <c r="I137" s="16" t="s">
        <v>805</v>
      </c>
      <c r="J137" s="59">
        <v>2</v>
      </c>
      <c r="K137" s="18">
        <v>2</v>
      </c>
      <c r="L137" s="105" t="s">
        <v>723</v>
      </c>
      <c r="M137" s="52">
        <v>303216</v>
      </c>
      <c r="N137" s="52"/>
      <c r="O137" s="53">
        <v>283316</v>
      </c>
      <c r="P137" s="22">
        <f t="shared" si="11"/>
        <v>19900</v>
      </c>
      <c r="Q137" s="23">
        <f t="shared" si="9"/>
        <v>0.06562978206954778</v>
      </c>
      <c r="R137" s="22" t="s">
        <v>806</v>
      </c>
      <c r="S137" s="11" t="s">
        <v>807</v>
      </c>
      <c r="T137" s="25" t="s">
        <v>808</v>
      </c>
      <c r="U137" s="26">
        <v>41992</v>
      </c>
      <c r="V137" s="26"/>
      <c r="W137" s="26">
        <v>42002</v>
      </c>
      <c r="X137" s="72">
        <v>42004</v>
      </c>
      <c r="Y137" s="73" t="s">
        <v>860</v>
      </c>
      <c r="Z137" s="53">
        <v>283316</v>
      </c>
      <c r="AA137" s="22" t="s">
        <v>806</v>
      </c>
      <c r="AB137" s="11" t="s">
        <v>807</v>
      </c>
    </row>
    <row r="138" spans="1:28" ht="123" customHeight="1">
      <c r="A138" s="43" t="s">
        <v>346</v>
      </c>
      <c r="B138" s="32" t="s">
        <v>72</v>
      </c>
      <c r="C138" s="35" t="s">
        <v>73</v>
      </c>
      <c r="D138" s="16" t="s">
        <v>451</v>
      </c>
      <c r="E138" s="48" t="s">
        <v>810</v>
      </c>
      <c r="F138" s="16" t="s">
        <v>699</v>
      </c>
      <c r="G138" s="49">
        <v>41993</v>
      </c>
      <c r="H138" s="14" t="s">
        <v>811</v>
      </c>
      <c r="I138" s="16" t="s">
        <v>812</v>
      </c>
      <c r="J138" s="59">
        <v>2</v>
      </c>
      <c r="K138" s="18">
        <v>2</v>
      </c>
      <c r="L138" s="105" t="s">
        <v>723</v>
      </c>
      <c r="M138" s="52">
        <v>498536</v>
      </c>
      <c r="N138" s="52"/>
      <c r="O138" s="53">
        <v>398536</v>
      </c>
      <c r="P138" s="22">
        <f>M138-N138-O138</f>
        <v>100000</v>
      </c>
      <c r="Q138" s="23">
        <f>P138/M138</f>
        <v>0.2005873196719996</v>
      </c>
      <c r="R138" s="22" t="s">
        <v>813</v>
      </c>
      <c r="S138" s="11" t="s">
        <v>814</v>
      </c>
      <c r="T138" s="25" t="s">
        <v>815</v>
      </c>
      <c r="U138" s="26">
        <v>42004</v>
      </c>
      <c r="V138" s="26"/>
      <c r="W138" s="26">
        <v>42016</v>
      </c>
      <c r="X138" s="72">
        <v>42017</v>
      </c>
      <c r="Y138" s="73" t="s">
        <v>861</v>
      </c>
      <c r="Z138" s="53">
        <v>398536</v>
      </c>
      <c r="AA138" s="22" t="s">
        <v>813</v>
      </c>
      <c r="AB138" s="11" t="s">
        <v>814</v>
      </c>
    </row>
    <row r="139" spans="1:28" ht="18.75" customHeight="1">
      <c r="A139" s="141"/>
      <c r="B139" s="141"/>
      <c r="C139" s="141"/>
      <c r="D139" s="168" t="s">
        <v>809</v>
      </c>
      <c r="E139" s="169"/>
      <c r="F139" s="139"/>
      <c r="G139" s="139"/>
      <c r="H139" s="139"/>
      <c r="I139" s="139"/>
      <c r="J139" s="103">
        <v>56</v>
      </c>
      <c r="K139" s="103">
        <v>54</v>
      </c>
      <c r="L139" s="103">
        <v>2</v>
      </c>
      <c r="M139" s="103">
        <f>SUM(M100:M138)</f>
        <v>12387078.080000002</v>
      </c>
      <c r="N139" s="103">
        <f>SUM(N100:N138)</f>
        <v>35200</v>
      </c>
      <c r="O139" s="103">
        <f>SUM(O100:O138)</f>
        <v>11979921.88</v>
      </c>
      <c r="P139" s="103">
        <f>SUM(P100:P138)</f>
        <v>371956.19999999995</v>
      </c>
      <c r="Q139" s="140">
        <f>P139/M139</f>
        <v>0.03002775937939352</v>
      </c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</row>
    <row r="140" spans="15:16" ht="12.75">
      <c r="O140" s="10"/>
      <c r="P140" s="10"/>
    </row>
    <row r="141" spans="2:13" ht="13.5" customHeight="1">
      <c r="B141" s="148" t="s">
        <v>554</v>
      </c>
      <c r="C141" s="148"/>
      <c r="D141" s="148"/>
      <c r="E141" s="148"/>
      <c r="F141" s="148"/>
      <c r="G141" s="148"/>
      <c r="H141" s="148"/>
      <c r="I141" s="148"/>
      <c r="J141" s="148"/>
      <c r="K141" s="148"/>
      <c r="L141" s="148"/>
      <c r="M141" s="148"/>
    </row>
    <row r="142" spans="2:13" ht="15">
      <c r="B142" s="106"/>
      <c r="C142" s="106"/>
      <c r="D142" s="106"/>
      <c r="E142" s="106"/>
      <c r="F142" s="106"/>
      <c r="G142" s="106"/>
      <c r="H142" s="106"/>
      <c r="I142" s="106"/>
      <c r="J142" s="106"/>
      <c r="K142" s="107"/>
      <c r="L142" s="107"/>
      <c r="M142" s="107"/>
    </row>
    <row r="143" spans="2:13" ht="15">
      <c r="B143" s="148" t="s">
        <v>853</v>
      </c>
      <c r="C143" s="149"/>
      <c r="D143" s="149"/>
      <c r="E143" s="149"/>
      <c r="F143" s="106"/>
      <c r="G143" s="106"/>
      <c r="H143" s="106"/>
      <c r="I143" s="106"/>
      <c r="J143" s="106"/>
      <c r="K143" s="107"/>
      <c r="L143" s="107"/>
      <c r="M143" s="107"/>
    </row>
  </sheetData>
  <sheetProtection/>
  <mergeCells count="39">
    <mergeCell ref="A98:E98"/>
    <mergeCell ref="H3:R3"/>
    <mergeCell ref="B141:M141"/>
    <mergeCell ref="B143:E143"/>
    <mergeCell ref="N6:N8"/>
    <mergeCell ref="B11:G11"/>
    <mergeCell ref="A60:E60"/>
    <mergeCell ref="D6:D8"/>
    <mergeCell ref="I6:I8"/>
    <mergeCell ref="D139:E139"/>
    <mergeCell ref="B2:S2"/>
    <mergeCell ref="J6:J8"/>
    <mergeCell ref="E6:E8"/>
    <mergeCell ref="F6:F8"/>
    <mergeCell ref="G6:G8"/>
    <mergeCell ref="P6:Q6"/>
    <mergeCell ref="M6:M8"/>
    <mergeCell ref="L6:L8"/>
    <mergeCell ref="G4:J4"/>
    <mergeCell ref="P7:P8"/>
    <mergeCell ref="AB6:AB8"/>
    <mergeCell ref="R6:R8"/>
    <mergeCell ref="AA6:AA8"/>
    <mergeCell ref="Q7:Q8"/>
    <mergeCell ref="Z6:Z8"/>
    <mergeCell ref="U6:U8"/>
    <mergeCell ref="V6:V8"/>
    <mergeCell ref="Y6:Y8"/>
    <mergeCell ref="W6:W8"/>
    <mergeCell ref="X6:X8"/>
    <mergeCell ref="A91:E91"/>
    <mergeCell ref="S6:S8"/>
    <mergeCell ref="T6:T8"/>
    <mergeCell ref="O6:O8"/>
    <mergeCell ref="A6:A8"/>
    <mergeCell ref="B6:B8"/>
    <mergeCell ref="C6:C8"/>
    <mergeCell ref="K6:K8"/>
    <mergeCell ref="H6:H8"/>
  </mergeCells>
  <printOptions horizontalCentered="1"/>
  <pageMargins left="0.3937007874015748" right="0.3937007874015748" top="0.3937007874015748" bottom="0.3937007874015748" header="0.5118110236220472" footer="0.5118110236220472"/>
  <pageSetup firstPageNumber="7" useFirstPageNumber="1" fitToHeight="10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Zakup_spec</dc:creator>
  <cp:keywords/>
  <dc:description/>
  <cp:lastModifiedBy>Zakupki_spec</cp:lastModifiedBy>
  <cp:lastPrinted>2015-01-17T05:32:49Z</cp:lastPrinted>
  <dcterms:created xsi:type="dcterms:W3CDTF">2010-01-11T03:41:37Z</dcterms:created>
  <dcterms:modified xsi:type="dcterms:W3CDTF">2019-02-13T04:48:25Z</dcterms:modified>
  <cp:category/>
  <cp:version/>
  <cp:contentType/>
  <cp:contentStatus/>
</cp:coreProperties>
</file>