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firstSheet="7" activeTab="11"/>
  </bookViews>
  <sheets>
    <sheet name="на 01.02.2022" sheetId="1" r:id="rId1"/>
    <sheet name="на 01.03.2022" sheetId="2" r:id="rId2"/>
    <sheet name="на 01.04.2022" sheetId="3" r:id="rId3"/>
    <sheet name="на 01.05.2022 " sheetId="4" r:id="rId4"/>
    <sheet name="на 01.06.2022  " sheetId="5" r:id="rId5"/>
    <sheet name="на 01.07.2022  " sheetId="6" r:id="rId6"/>
    <sheet name="на 01.08.2022   " sheetId="7" r:id="rId7"/>
    <sheet name="на 01.09.2022    " sheetId="8" r:id="rId8"/>
    <sheet name="на 01.10.2022  " sheetId="9" r:id="rId9"/>
    <sheet name="на 01.11.2022 " sheetId="10" r:id="rId10"/>
    <sheet name="на 01.12.2022 " sheetId="11" r:id="rId11"/>
    <sheet name="на 01.01.2023  " sheetId="12" r:id="rId12"/>
  </sheets>
  <definedNames/>
  <calcPr fullCalcOnLoad="1"/>
</workbook>
</file>

<file path=xl/sharedStrings.xml><?xml version="1.0" encoding="utf-8"?>
<sst xmlns="http://schemas.openxmlformats.org/spreadsheetml/2006/main" count="1269" uniqueCount="115">
  <si>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</si>
  <si>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</si>
  <si>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</si>
  <si>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</si>
  <si>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</si>
  <si>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</si>
  <si>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</si>
  <si>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</si>
  <si>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</si>
  <si>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</si>
  <si>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</si>
  <si>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</si>
  <si>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</si>
  <si>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</si>
  <si>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</si>
  <si>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</si>
  <si>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</si>
  <si>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</si>
  <si>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</si>
  <si>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</si>
  <si>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</si>
  <si>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</si>
  <si>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</si>
  <si>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</si>
  <si>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</si>
  <si>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</si>
  <si>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</si>
  <si>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</si>
  <si>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</si>
  <si>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</si>
  <si>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</si>
  <si>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</si>
  <si>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</si>
  <si>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</si>
  <si>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</si>
  <si>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</si>
  <si>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</si>
  <si>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</si>
  <si>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</si>
  <si>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</si>
  <si>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</si>
  <si>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</si>
  <si>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</si>
  <si>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</si>
  <si>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</si>
  <si>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</si>
  <si>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</si>
  <si>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</si>
  <si>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</si>
  <si>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</si>
  <si>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</si>
  <si>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</si>
  <si>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</si>
  <si>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</si>
  <si>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</si>
  <si>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</si>
  <si>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</si>
  <si>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</si>
  <si>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</si>
  <si>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</si>
  <si>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</si>
  <si>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</si>
  <si>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</si>
  <si>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</si>
  <si>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</si>
  <si>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</si>
  <si>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</si>
  <si>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</si>
  <si>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</si>
  <si>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</si>
  <si>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</si>
  <si>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</si>
  <si>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</si>
  <si>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</si>
  <si>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</si>
  <si>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</si>
  <si>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</si>
  <si>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</si>
  <si>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</si>
  <si>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</si>
  <si>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</si>
  <si>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</si>
  <si>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</si>
  <si>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</si>
  <si>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</si>
  <si>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</si>
  <si>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</si>
  <si>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</si>
  <si>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</si>
  <si>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</si>
  <si>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</si>
  <si>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</si>
  <si>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</si>
  <si>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</si>
  <si>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</si>
  <si>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</si>
  <si>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</si>
  <si>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</si>
  <si>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</si>
  <si>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</si>
  <si>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на 01.02.2022года </t>
  </si>
  <si>
    <t>Периодическая печать и издательства</t>
  </si>
  <si>
    <t xml:space="preserve">Молодежная политика </t>
  </si>
  <si>
    <t xml:space="preserve">на 01.03.2022года </t>
  </si>
  <si>
    <t xml:space="preserve">на 01.04.2022года </t>
  </si>
  <si>
    <t xml:space="preserve">на 01.05.2022года </t>
  </si>
  <si>
    <t xml:space="preserve">на 01.06.2022года </t>
  </si>
  <si>
    <t xml:space="preserve">на 01.07.2022года </t>
  </si>
  <si>
    <t xml:space="preserve">на 01.08.2022года </t>
  </si>
  <si>
    <t xml:space="preserve">на 01.09.2022года </t>
  </si>
  <si>
    <t>БЕЗВОЗМЕЗДНЫЕ ПОСТУПЛЕНИЯ ОТ НЕГОСУДАРСТВЕННЫХ ОРГАНИЗАЦИЙ</t>
  </si>
  <si>
    <t xml:space="preserve">на 01.10.2022года </t>
  </si>
  <si>
    <t xml:space="preserve">на 01.11.2022года </t>
  </si>
  <si>
    <t xml:space="preserve">на 01.12.2022года </t>
  </si>
  <si>
    <t xml:space="preserve">на 01.01.2023года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</si>
</sst>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33" borderId="14" xfId="0" applyNumberFormat="1" applyFont="1" applyFill="1" applyBorder="1" applyAlignment="1">
      <alignment/>
    </xf>
    <xf numFmtId="0" fontId="7" fillId="0" borderId="0" xfId="58" applyFont="1">
      <alignment/>
      <protection/>
    </xf>
    <xf numFmtId="0" fontId="8" fillId="0" borderId="15" xfId="58" applyFont="1" applyBorder="1" applyAlignment="1">
      <alignment horizontal="justify" vertical="center"/>
      <protection/>
    </xf>
    <xf numFmtId="0" fontId="8" fillId="0" borderId="15" xfId="58" applyFont="1" applyBorder="1" applyAlignment="1">
      <alignment horizontal="justify" vertical="top"/>
      <protection/>
    </xf>
    <xf numFmtId="0" fontId="8" fillId="33" borderId="15" xfId="58" applyFont="1" applyFill="1" applyBorder="1" applyAlignment="1">
      <alignment horizontal="justify" vertical="top"/>
      <protection/>
    </xf>
    <xf numFmtId="0" fontId="8" fillId="0" borderId="16" xfId="58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7" fillId="0" borderId="0" xfId="58" applyFont="1" applyAlignment="1">
      <alignment horizontal="right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4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9" xfId="58" applyNumberFormat="1" applyFont="1" applyFill="1" applyBorder="1" applyAlignment="1">
      <alignment/>
      <protection/>
    </xf>
    <xf numFmtId="173" fontId="9" fillId="33" borderId="19" xfId="58" applyNumberFormat="1" applyFont="1" applyFill="1" applyBorder="1" applyAlignment="1">
      <alignment/>
      <protection/>
    </xf>
    <xf numFmtId="0" fontId="12" fillId="0" borderId="20" xfId="58" applyFont="1" applyFill="1" applyBorder="1" applyAlignment="1">
      <alignment vertical="center" wrapText="1"/>
      <protection/>
    </xf>
    <xf numFmtId="173" fontId="15" fillId="0" borderId="20" xfId="58" applyNumberFormat="1" applyFont="1" applyFill="1" applyBorder="1" applyAlignment="1">
      <alignment horizontal="center" vertical="top" wrapText="1"/>
      <protection/>
    </xf>
    <xf numFmtId="173" fontId="15" fillId="33" borderId="20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4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33" borderId="11" xfId="58" applyNumberFormat="1" applyFont="1" applyFill="1" applyBorder="1" applyAlignment="1">
      <alignment/>
      <protection/>
    </xf>
    <xf numFmtId="173" fontId="12" fillId="0" borderId="11" xfId="58" applyNumberFormat="1" applyFont="1" applyFill="1" applyBorder="1" applyAlignment="1">
      <alignment horizontal="right"/>
      <protection/>
    </xf>
    <xf numFmtId="173" fontId="12" fillId="33" borderId="11" xfId="58" applyNumberFormat="1" applyFont="1" applyFill="1" applyBorder="1" applyAlignment="1">
      <alignment horizontal="right"/>
      <protection/>
    </xf>
    <xf numFmtId="49" fontId="16" fillId="0" borderId="11" xfId="0" applyNumberFormat="1" applyFont="1" applyBorder="1" applyAlignment="1">
      <alignment vertical="top" wrapText="1"/>
    </xf>
    <xf numFmtId="172" fontId="13" fillId="0" borderId="14" xfId="58" applyNumberFormat="1" applyFont="1" applyFill="1" applyBorder="1" applyAlignment="1">
      <alignment horizontal="right"/>
      <protection/>
    </xf>
    <xf numFmtId="173" fontId="14" fillId="33" borderId="11" xfId="58" applyNumberFormat="1" applyFont="1" applyFill="1" applyBorder="1" applyAlignment="1">
      <alignment/>
      <protection/>
    </xf>
    <xf numFmtId="173" fontId="2" fillId="33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7" borderId="11" xfId="58" applyFont="1" applyFill="1" applyBorder="1" applyAlignment="1">
      <alignment vertical="center" wrapText="1"/>
      <protection/>
    </xf>
    <xf numFmtId="173" fontId="12" fillId="7" borderId="11" xfId="58" applyNumberFormat="1" applyFont="1" applyFill="1" applyBorder="1" applyAlignment="1">
      <alignment/>
      <protection/>
    </xf>
    <xf numFmtId="172" fontId="13" fillId="7" borderId="14" xfId="58" applyNumberFormat="1" applyFont="1" applyFill="1" applyBorder="1" applyAlignment="1">
      <alignment horizontal="right"/>
      <protection/>
    </xf>
    <xf numFmtId="173" fontId="14" fillId="7" borderId="11" xfId="58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4" fontId="0" fillId="34" borderId="0" xfId="0" applyNumberFormat="1" applyFill="1" applyAlignment="1">
      <alignment/>
    </xf>
    <xf numFmtId="0" fontId="56" fillId="0" borderId="0" xfId="0" applyFont="1" applyAlignment="1">
      <alignment wrapText="1"/>
    </xf>
    <xf numFmtId="0" fontId="3" fillId="0" borderId="0" xfId="58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3.2022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69">
      <selection activeCell="C93" sqref="C93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100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210430</v>
      </c>
      <c r="C7" s="21">
        <f>C8+C11+C12+C16+C17+C18+C20+C21+C22+C23+C10</f>
        <v>82547.46100000001</v>
      </c>
      <c r="D7" s="22">
        <f aca="true" t="shared" si="0" ref="D7:D20">C7/B7*100</f>
        <v>39.227990780782214</v>
      </c>
    </row>
    <row r="8" spans="1:4" ht="12.75">
      <c r="A8" s="23" t="s">
        <v>15</v>
      </c>
      <c r="B8" s="24">
        <f>B9</f>
        <v>119178</v>
      </c>
      <c r="C8" s="24">
        <f>C9</f>
        <v>6513.62</v>
      </c>
      <c r="D8" s="22">
        <f t="shared" si="0"/>
        <v>5.4654550336471495</v>
      </c>
    </row>
    <row r="9" spans="1:4" ht="12.75">
      <c r="A9" s="25" t="s">
        <v>0</v>
      </c>
      <c r="B9" s="26">
        <v>119178</v>
      </c>
      <c r="C9" s="27">
        <v>6513.62</v>
      </c>
      <c r="D9" s="28">
        <f t="shared" si="0"/>
        <v>5.4654550336471495</v>
      </c>
    </row>
    <row r="10" spans="1:4" ht="12.75">
      <c r="A10" s="23" t="s">
        <v>94</v>
      </c>
      <c r="B10" s="49">
        <v>14480</v>
      </c>
      <c r="C10" s="50">
        <v>1356.83</v>
      </c>
      <c r="D10" s="28"/>
    </row>
    <row r="11" spans="1:4" ht="12.75">
      <c r="A11" s="23" t="s">
        <v>2</v>
      </c>
      <c r="B11" s="21">
        <v>23380</v>
      </c>
      <c r="C11" s="30">
        <v>711.666</v>
      </c>
      <c r="D11" s="22">
        <f t="shared" si="0"/>
        <v>3.043909324208726</v>
      </c>
    </row>
    <row r="12" spans="1:4" ht="12.75">
      <c r="A12" s="23" t="s">
        <v>3</v>
      </c>
      <c r="B12" s="21">
        <f>B13+B14+B15</f>
        <v>16645</v>
      </c>
      <c r="C12" s="21">
        <f>C13+C14+C15</f>
        <v>526.386</v>
      </c>
      <c r="D12" s="22">
        <f t="shared" si="0"/>
        <v>3.1624271553018923</v>
      </c>
    </row>
    <row r="13" spans="1:4" ht="12.75">
      <c r="A13" s="25" t="s">
        <v>96</v>
      </c>
      <c r="B13" s="21">
        <v>2100</v>
      </c>
      <c r="C13" s="26">
        <v>239.24</v>
      </c>
      <c r="D13" s="22">
        <f t="shared" si="0"/>
        <v>11.392380952380952</v>
      </c>
    </row>
    <row r="14" spans="1:4" ht="12.75">
      <c r="A14" s="25" t="s">
        <v>8</v>
      </c>
      <c r="B14" s="26">
        <v>545</v>
      </c>
      <c r="C14" s="26">
        <v>19.856</v>
      </c>
      <c r="D14" s="22">
        <f t="shared" si="0"/>
        <v>3.6433027522935784</v>
      </c>
    </row>
    <row r="15" spans="1:4" ht="12.75">
      <c r="A15" s="25" t="s">
        <v>95</v>
      </c>
      <c r="B15" s="26">
        <v>14000</v>
      </c>
      <c r="C15" s="26">
        <v>267.29</v>
      </c>
      <c r="D15" s="22">
        <f t="shared" si="0"/>
        <v>1.909214285714286</v>
      </c>
    </row>
    <row r="16" spans="1:4" ht="12.75">
      <c r="A16" s="23" t="s">
        <v>19</v>
      </c>
      <c r="B16" s="21">
        <v>2680</v>
      </c>
      <c r="C16" s="31">
        <v>265.02</v>
      </c>
      <c r="D16" s="22">
        <f t="shared" si="0"/>
        <v>9.888805970149253</v>
      </c>
    </row>
    <row r="17" spans="1:4" ht="36">
      <c r="A17" s="23" t="s">
        <v>37</v>
      </c>
      <c r="B17" s="21">
        <v>29780</v>
      </c>
      <c r="C17" s="31">
        <v>2080.76</v>
      </c>
      <c r="D17" s="22">
        <f t="shared" si="0"/>
        <v>6.987105439892546</v>
      </c>
    </row>
    <row r="18" spans="1:4" ht="24">
      <c r="A18" s="23" t="s">
        <v>9</v>
      </c>
      <c r="B18" s="21">
        <f>B19</f>
        <v>167</v>
      </c>
      <c r="C18" s="21">
        <f>C19</f>
        <v>15.4</v>
      </c>
      <c r="D18" s="22">
        <f t="shared" si="0"/>
        <v>9.221556886227546</v>
      </c>
    </row>
    <row r="19" spans="1:4" ht="12.75">
      <c r="A19" s="25" t="s">
        <v>10</v>
      </c>
      <c r="B19" s="26">
        <v>167</v>
      </c>
      <c r="C19" s="29">
        <v>15.4</v>
      </c>
      <c r="D19" s="28">
        <f t="shared" si="0"/>
        <v>9.221556886227546</v>
      </c>
    </row>
    <row r="20" spans="1:4" ht="24">
      <c r="A20" s="23" t="s">
        <v>11</v>
      </c>
      <c r="B20" s="21">
        <v>2420</v>
      </c>
      <c r="C20" s="31">
        <v>150.1</v>
      </c>
      <c r="D20" s="22">
        <f t="shared" si="0"/>
        <v>6.202479338842974</v>
      </c>
    </row>
    <row r="21" spans="1:4" ht="24">
      <c r="A21" s="23" t="s">
        <v>20</v>
      </c>
      <c r="B21" s="21">
        <v>1500</v>
      </c>
      <c r="C21" s="30">
        <v>70838.1</v>
      </c>
      <c r="D21" s="22" t="s">
        <v>61</v>
      </c>
    </row>
    <row r="22" spans="1:4" ht="12.75">
      <c r="A22" s="23" t="s">
        <v>21</v>
      </c>
      <c r="B22" s="21">
        <v>200</v>
      </c>
      <c r="C22" s="30">
        <v>43.53</v>
      </c>
      <c r="D22" s="22">
        <f>C22/B22*100</f>
        <v>21.765</v>
      </c>
    </row>
    <row r="23" spans="1:4" ht="12.75">
      <c r="A23" s="23" t="s">
        <v>4</v>
      </c>
      <c r="B23" s="21">
        <v>0</v>
      </c>
      <c r="C23" s="30">
        <v>46.049</v>
      </c>
      <c r="D23" s="22" t="s">
        <v>61</v>
      </c>
    </row>
    <row r="24" spans="1:4" ht="12.75">
      <c r="A24" s="23" t="s">
        <v>16</v>
      </c>
      <c r="B24" s="21">
        <f>B25+B30+B31</f>
        <v>1199651.07</v>
      </c>
      <c r="C24" s="21">
        <f>C25+C30+C31</f>
        <v>33718.2</v>
      </c>
      <c r="D24" s="22">
        <f aca="true" t="shared" si="1" ref="D24:D30">C24/B24*100</f>
        <v>2.81066727177595</v>
      </c>
    </row>
    <row r="25" spans="1:4" ht="36">
      <c r="A25" s="25" t="s">
        <v>22</v>
      </c>
      <c r="B25" s="26">
        <f>B26+B27+B28+B29</f>
        <v>1194651.07</v>
      </c>
      <c r="C25" s="26">
        <f>C26+C27+C28+C29</f>
        <v>33718.2</v>
      </c>
      <c r="D25" s="28">
        <f t="shared" si="1"/>
        <v>2.8224308207416575</v>
      </c>
    </row>
    <row r="26" spans="1:4" ht="24">
      <c r="A26" s="25" t="s">
        <v>23</v>
      </c>
      <c r="B26" s="26">
        <v>329944</v>
      </c>
      <c r="C26" s="29">
        <v>11520</v>
      </c>
      <c r="D26" s="28">
        <f t="shared" si="1"/>
        <v>3.4915015881482914</v>
      </c>
    </row>
    <row r="27" spans="1:4" ht="24">
      <c r="A27" s="25" t="s">
        <v>24</v>
      </c>
      <c r="B27" s="26">
        <v>289310.47</v>
      </c>
      <c r="C27" s="29">
        <v>0</v>
      </c>
      <c r="D27" s="28">
        <f t="shared" si="1"/>
        <v>0</v>
      </c>
    </row>
    <row r="28" spans="1:4" ht="24">
      <c r="A28" s="25" t="s">
        <v>25</v>
      </c>
      <c r="B28" s="26">
        <v>557827.4</v>
      </c>
      <c r="C28" s="29">
        <v>22198.2</v>
      </c>
      <c r="D28" s="28">
        <f t="shared" si="1"/>
        <v>3.9794029479369426</v>
      </c>
    </row>
    <row r="29" spans="1:4" ht="12.75">
      <c r="A29" s="25" t="s">
        <v>26</v>
      </c>
      <c r="B29" s="26">
        <v>17569.2</v>
      </c>
      <c r="C29" s="29">
        <v>0</v>
      </c>
      <c r="D29" s="28">
        <f t="shared" si="1"/>
        <v>0</v>
      </c>
    </row>
    <row r="30" spans="1:4" ht="12.75">
      <c r="A30" s="25" t="s">
        <v>63</v>
      </c>
      <c r="B30" s="26">
        <v>5000</v>
      </c>
      <c r="C30" s="29">
        <v>0</v>
      </c>
      <c r="D30" s="28">
        <f t="shared" si="1"/>
        <v>0</v>
      </c>
    </row>
    <row r="31" spans="1:4" ht="48">
      <c r="A31" s="25" t="s">
        <v>64</v>
      </c>
      <c r="B31" s="26"/>
      <c r="C31" s="29"/>
      <c r="D31" s="28"/>
    </row>
    <row r="32" spans="1:4" ht="12.75">
      <c r="A32" s="23" t="s">
        <v>27</v>
      </c>
      <c r="B32" s="21">
        <f>B7+B24</f>
        <v>1410081.07</v>
      </c>
      <c r="C32" s="21">
        <f>C7+C24</f>
        <v>116265.66100000001</v>
      </c>
      <c r="D32" s="52">
        <f>C32/B32*100</f>
        <v>8.245317483767085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82033.1</v>
      </c>
      <c r="C34" s="31">
        <f>SUM(C35:C42)</f>
        <v>3833.1</v>
      </c>
      <c r="D34" s="41">
        <f aca="true" t="shared" si="2" ref="D34:D40">C34/B34*100</f>
        <v>4.672626049728707</v>
      </c>
    </row>
    <row r="35" spans="1:4" ht="24">
      <c r="A35" s="25" t="s">
        <v>40</v>
      </c>
      <c r="B35" s="27">
        <v>1635</v>
      </c>
      <c r="C35" s="29">
        <v>96.2</v>
      </c>
      <c r="D35" s="28">
        <f t="shared" si="2"/>
        <v>5.883792048929664</v>
      </c>
    </row>
    <row r="36" spans="1:4" ht="36">
      <c r="A36" s="25" t="s">
        <v>41</v>
      </c>
      <c r="B36" s="27">
        <v>1578</v>
      </c>
      <c r="C36" s="29">
        <v>106</v>
      </c>
      <c r="D36" s="28">
        <f t="shared" si="2"/>
        <v>6.7173637515842834</v>
      </c>
    </row>
    <row r="37" spans="1:4" ht="36">
      <c r="A37" s="25" t="s">
        <v>42</v>
      </c>
      <c r="B37" s="27">
        <v>60425.5</v>
      </c>
      <c r="C37" s="29">
        <v>3063.9</v>
      </c>
      <c r="D37" s="28">
        <f t="shared" si="2"/>
        <v>5.070541410497224</v>
      </c>
    </row>
    <row r="38" spans="1:4" ht="12.75">
      <c r="A38" s="25" t="s">
        <v>85</v>
      </c>
      <c r="B38" s="27">
        <v>25.5</v>
      </c>
      <c r="C38" s="29">
        <v>0</v>
      </c>
      <c r="D38" s="28">
        <f t="shared" si="2"/>
        <v>0</v>
      </c>
    </row>
    <row r="39" spans="1:4" ht="36">
      <c r="A39" s="25" t="s">
        <v>43</v>
      </c>
      <c r="B39" s="27">
        <v>7997</v>
      </c>
      <c r="C39" s="29">
        <v>369</v>
      </c>
      <c r="D39" s="28">
        <f t="shared" si="2"/>
        <v>4.614230336376141</v>
      </c>
    </row>
    <row r="40" spans="1:4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</row>
    <row r="41" spans="1:4" ht="12.75">
      <c r="A41" s="25" t="s">
        <v>44</v>
      </c>
      <c r="B41" s="27">
        <v>300</v>
      </c>
      <c r="C41" s="29">
        <v>0</v>
      </c>
      <c r="D41" s="28">
        <v>0</v>
      </c>
    </row>
    <row r="42" spans="1:4" ht="12.75">
      <c r="A42" s="25" t="s">
        <v>45</v>
      </c>
      <c r="B42" s="27">
        <v>10072.1</v>
      </c>
      <c r="C42" s="29">
        <v>198</v>
      </c>
      <c r="D42" s="28">
        <f aca="true" t="shared" si="3" ref="D42:D66">C42/B42*100</f>
        <v>1.9658263917157297</v>
      </c>
    </row>
    <row r="43" spans="1:4" ht="12.75">
      <c r="A43" s="23" t="s">
        <v>33</v>
      </c>
      <c r="B43" s="21">
        <f>B44</f>
        <v>1279.8</v>
      </c>
      <c r="C43" s="21">
        <f>C44</f>
        <v>0</v>
      </c>
      <c r="D43" s="22">
        <f t="shared" si="3"/>
        <v>0</v>
      </c>
    </row>
    <row r="44" spans="1:4" ht="12.75">
      <c r="A44" s="25" t="s">
        <v>46</v>
      </c>
      <c r="B44" s="26">
        <v>1279.8</v>
      </c>
      <c r="C44" s="29">
        <v>0</v>
      </c>
      <c r="D44" s="22">
        <f t="shared" si="3"/>
        <v>0</v>
      </c>
    </row>
    <row r="45" spans="1:4" ht="24">
      <c r="A45" s="23" t="s">
        <v>13</v>
      </c>
      <c r="B45" s="31">
        <f>B46+B47</f>
        <v>5803</v>
      </c>
      <c r="C45" s="31">
        <f>C46+C47</f>
        <v>232</v>
      </c>
      <c r="D45" s="22">
        <f t="shared" si="3"/>
        <v>3.9979321040840947</v>
      </c>
    </row>
    <row r="46" spans="1:4" ht="12" customHeight="1">
      <c r="A46" s="51" t="s">
        <v>98</v>
      </c>
      <c r="B46" s="27">
        <v>5771.5</v>
      </c>
      <c r="C46" s="29">
        <v>232</v>
      </c>
      <c r="D46" s="28">
        <f t="shared" si="3"/>
        <v>4.019752230789223</v>
      </c>
    </row>
    <row r="47" spans="1:4" ht="23.25" customHeight="1">
      <c r="A47" s="51" t="s">
        <v>99</v>
      </c>
      <c r="B47" s="27">
        <v>31.5</v>
      </c>
      <c r="C47" s="29">
        <v>0</v>
      </c>
      <c r="D47" s="28">
        <f t="shared" si="3"/>
        <v>0</v>
      </c>
    </row>
    <row r="48" spans="1:4" ht="12.75">
      <c r="A48" s="23" t="s">
        <v>14</v>
      </c>
      <c r="B48" s="31">
        <f>SUM(B49:B52)</f>
        <v>112502</v>
      </c>
      <c r="C48" s="31">
        <f>SUM(C49:C52)</f>
        <v>2032</v>
      </c>
      <c r="D48" s="22">
        <f t="shared" si="3"/>
        <v>1.8061901121757835</v>
      </c>
    </row>
    <row r="49" spans="1:4" ht="12.75">
      <c r="A49" s="25" t="s">
        <v>65</v>
      </c>
      <c r="B49" s="27">
        <v>32373.7</v>
      </c>
      <c r="C49" s="29">
        <v>0</v>
      </c>
      <c r="D49" s="28">
        <f t="shared" si="3"/>
        <v>0</v>
      </c>
    </row>
    <row r="50" spans="1:4" ht="12.75">
      <c r="A50" s="25" t="s">
        <v>47</v>
      </c>
      <c r="B50" s="27">
        <v>21982</v>
      </c>
      <c r="C50" s="29">
        <v>1081.6</v>
      </c>
      <c r="D50" s="28">
        <f t="shared" si="3"/>
        <v>4.920389409516877</v>
      </c>
    </row>
    <row r="51" spans="1:4" ht="12.75">
      <c r="A51" s="25" t="s">
        <v>90</v>
      </c>
      <c r="B51" s="27">
        <v>50255.8</v>
      </c>
      <c r="C51" s="29">
        <v>894.4</v>
      </c>
      <c r="D51" s="28">
        <f t="shared" si="3"/>
        <v>1.779695079970869</v>
      </c>
    </row>
    <row r="52" spans="1:4" ht="12.75">
      <c r="A52" s="25" t="s">
        <v>48</v>
      </c>
      <c r="B52" s="27">
        <v>7890.5</v>
      </c>
      <c r="C52" s="29">
        <v>56</v>
      </c>
      <c r="D52" s="28">
        <f t="shared" si="3"/>
        <v>0.709714213294468</v>
      </c>
    </row>
    <row r="53" spans="1:4" ht="12.75">
      <c r="A53" s="23" t="s">
        <v>5</v>
      </c>
      <c r="B53" s="31">
        <f>SUM(B54:B57)</f>
        <v>358210.2</v>
      </c>
      <c r="C53" s="31">
        <f>SUM(C54:C57)</f>
        <v>697.6</v>
      </c>
      <c r="D53" s="22">
        <f t="shared" si="3"/>
        <v>0.1947459899243517</v>
      </c>
    </row>
    <row r="54" spans="1:4" ht="12.75">
      <c r="A54" s="25" t="s">
        <v>49</v>
      </c>
      <c r="B54" s="27">
        <v>904.7</v>
      </c>
      <c r="C54" s="29">
        <v>304.7</v>
      </c>
      <c r="D54" s="28">
        <f t="shared" si="3"/>
        <v>33.679672819719244</v>
      </c>
    </row>
    <row r="55" spans="1:4" ht="12.75">
      <c r="A55" s="25" t="s">
        <v>50</v>
      </c>
      <c r="B55" s="27">
        <v>335460</v>
      </c>
      <c r="C55" s="29">
        <v>0</v>
      </c>
      <c r="D55" s="28">
        <f t="shared" si="3"/>
        <v>0</v>
      </c>
    </row>
    <row r="56" spans="1:4" ht="12.75">
      <c r="A56" s="25" t="s">
        <v>82</v>
      </c>
      <c r="B56" s="27">
        <v>15255</v>
      </c>
      <c r="C56" s="29">
        <v>19.8</v>
      </c>
      <c r="D56" s="28">
        <f t="shared" si="3"/>
        <v>0.12979351032448377</v>
      </c>
    </row>
    <row r="57" spans="1:4" ht="24">
      <c r="A57" s="25" t="s">
        <v>93</v>
      </c>
      <c r="B57" s="27">
        <v>6590.5</v>
      </c>
      <c r="C57" s="29">
        <v>373.1</v>
      </c>
      <c r="D57" s="28">
        <f t="shared" si="3"/>
        <v>5.661178969729156</v>
      </c>
    </row>
    <row r="58" spans="1:4" ht="12.75">
      <c r="A58" s="23" t="s">
        <v>6</v>
      </c>
      <c r="B58" s="31">
        <f>SUM(B59:B63)</f>
        <v>573447.6999999998</v>
      </c>
      <c r="C58" s="31">
        <f>SUM(C59:C63)</f>
        <v>21175.600000000002</v>
      </c>
      <c r="D58" s="22">
        <f t="shared" si="3"/>
        <v>3.692682000468396</v>
      </c>
    </row>
    <row r="59" spans="1:4" ht="12.75">
      <c r="A59" s="25" t="s">
        <v>51</v>
      </c>
      <c r="B59" s="27">
        <v>169919.8</v>
      </c>
      <c r="C59" s="29">
        <v>5299</v>
      </c>
      <c r="D59" s="28">
        <f t="shared" si="3"/>
        <v>3.1185300359346</v>
      </c>
    </row>
    <row r="60" spans="1:4" ht="12.75">
      <c r="A60" s="25" t="s">
        <v>52</v>
      </c>
      <c r="B60" s="27">
        <v>337143.1</v>
      </c>
      <c r="C60" s="29">
        <v>13646.2</v>
      </c>
      <c r="D60" s="28">
        <f t="shared" si="3"/>
        <v>4.047598779272066</v>
      </c>
    </row>
    <row r="61" spans="1:4" ht="12.75">
      <c r="A61" s="25" t="s">
        <v>76</v>
      </c>
      <c r="B61" s="27">
        <v>43486</v>
      </c>
      <c r="C61" s="29">
        <v>1426.7</v>
      </c>
      <c r="D61" s="28">
        <f t="shared" si="3"/>
        <v>3.2808260129696913</v>
      </c>
    </row>
    <row r="62" spans="1:4" ht="12.75">
      <c r="A62" s="25" t="s">
        <v>102</v>
      </c>
      <c r="B62" s="27">
        <v>393.1</v>
      </c>
      <c r="C62" s="29">
        <v>0</v>
      </c>
      <c r="D62" s="28">
        <f t="shared" si="3"/>
        <v>0</v>
      </c>
    </row>
    <row r="63" spans="1:4" ht="12.75">
      <c r="A63" s="25" t="s">
        <v>53</v>
      </c>
      <c r="B63" s="27">
        <v>22505.7</v>
      </c>
      <c r="C63" s="29">
        <v>803.7</v>
      </c>
      <c r="D63" s="28">
        <f t="shared" si="3"/>
        <v>3.5710953225182953</v>
      </c>
    </row>
    <row r="64" spans="1:4" ht="12.75">
      <c r="A64" s="23" t="s">
        <v>34</v>
      </c>
      <c r="B64" s="31">
        <f>SUM(B65:B66)</f>
        <v>112439.1</v>
      </c>
      <c r="C64" s="31">
        <f>SUM(C65:C66)</f>
        <v>4399.6</v>
      </c>
      <c r="D64" s="22">
        <f t="shared" si="3"/>
        <v>3.9128737245317686</v>
      </c>
    </row>
    <row r="65" spans="1:4" ht="12.75">
      <c r="A65" s="25" t="s">
        <v>54</v>
      </c>
      <c r="B65" s="27">
        <v>81535.1</v>
      </c>
      <c r="C65" s="29">
        <v>2728.5</v>
      </c>
      <c r="D65" s="28">
        <f t="shared" si="3"/>
        <v>3.34641154545711</v>
      </c>
    </row>
    <row r="66" spans="1:4" ht="12.75">
      <c r="A66" s="25" t="s">
        <v>55</v>
      </c>
      <c r="B66" s="27">
        <v>30904</v>
      </c>
      <c r="C66" s="29">
        <v>1671.1</v>
      </c>
      <c r="D66" s="28">
        <f t="shared" si="3"/>
        <v>5.407390629044784</v>
      </c>
    </row>
    <row r="67" spans="1:4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</row>
    <row r="68" spans="1:4" ht="12.75" customHeight="1" hidden="1">
      <c r="A68" s="25" t="s">
        <v>84</v>
      </c>
      <c r="B68" s="27">
        <v>0</v>
      </c>
      <c r="C68" s="29">
        <v>0</v>
      </c>
      <c r="D68" s="28">
        <v>0</v>
      </c>
    </row>
    <row r="69" spans="1:4" ht="12.75">
      <c r="A69" s="23" t="s">
        <v>7</v>
      </c>
      <c r="B69" s="31">
        <f>B70+B71+B72+B73+B74</f>
        <v>153797.19999999998</v>
      </c>
      <c r="C69" s="31">
        <f>C70+C71+C72+C73+C74</f>
        <v>8225</v>
      </c>
      <c r="D69" s="22">
        <f aca="true" t="shared" si="4" ref="D69:D80">C69/B69*100</f>
        <v>5.347951718236744</v>
      </c>
    </row>
    <row r="70" spans="1:4" ht="12.75">
      <c r="A70" s="25" t="s">
        <v>56</v>
      </c>
      <c r="B70" s="27">
        <v>4000</v>
      </c>
      <c r="C70" s="29">
        <v>465.5</v>
      </c>
      <c r="D70" s="28">
        <f t="shared" si="4"/>
        <v>11.637500000000001</v>
      </c>
    </row>
    <row r="71" spans="1:4" ht="12.75">
      <c r="A71" s="25" t="s">
        <v>57</v>
      </c>
      <c r="B71" s="27">
        <v>89452.5</v>
      </c>
      <c r="C71" s="29">
        <v>5241.3</v>
      </c>
      <c r="D71" s="28">
        <f t="shared" si="4"/>
        <v>5.859310807411755</v>
      </c>
    </row>
    <row r="72" spans="1:4" ht="12.75">
      <c r="A72" s="25" t="s">
        <v>58</v>
      </c>
      <c r="B72" s="27">
        <v>5765.1</v>
      </c>
      <c r="C72" s="29">
        <v>86.1</v>
      </c>
      <c r="D72" s="28">
        <f t="shared" si="4"/>
        <v>1.4934693240360095</v>
      </c>
    </row>
    <row r="73" spans="1:4" ht="12.75">
      <c r="A73" s="25" t="s">
        <v>59</v>
      </c>
      <c r="B73" s="27">
        <v>38048.2</v>
      </c>
      <c r="C73" s="29">
        <v>1820.8</v>
      </c>
      <c r="D73" s="28">
        <f t="shared" si="4"/>
        <v>4.78550890712307</v>
      </c>
    </row>
    <row r="74" spans="1:4" ht="12.75">
      <c r="A74" s="25" t="s">
        <v>60</v>
      </c>
      <c r="B74" s="27">
        <v>16531.4</v>
      </c>
      <c r="C74" s="29">
        <v>611.3</v>
      </c>
      <c r="D74" s="28">
        <f>C74/B74*100</f>
        <v>3.697811437627786</v>
      </c>
    </row>
    <row r="75" spans="1:4" ht="12.75">
      <c r="A75" s="23" t="s">
        <v>35</v>
      </c>
      <c r="B75" s="21">
        <f>B76+B77+B78</f>
        <v>13524</v>
      </c>
      <c r="C75" s="21">
        <f>C76+C77+C78</f>
        <v>427.5</v>
      </c>
      <c r="D75" s="22">
        <f t="shared" si="4"/>
        <v>3.1610470275066547</v>
      </c>
    </row>
    <row r="76" spans="1:4" ht="12.75">
      <c r="A76" s="25" t="s">
        <v>88</v>
      </c>
      <c r="B76" s="26">
        <v>9044</v>
      </c>
      <c r="C76" s="26">
        <v>289.5</v>
      </c>
      <c r="D76" s="28">
        <f t="shared" si="4"/>
        <v>3.201017249004865</v>
      </c>
    </row>
    <row r="77" spans="1:4" ht="12.75">
      <c r="A77" s="25" t="s">
        <v>97</v>
      </c>
      <c r="B77" s="26">
        <v>145</v>
      </c>
      <c r="C77" s="26">
        <v>0</v>
      </c>
      <c r="D77" s="28">
        <f t="shared" si="4"/>
        <v>0</v>
      </c>
    </row>
    <row r="78" spans="1:4" ht="12.75">
      <c r="A78" s="25" t="s">
        <v>87</v>
      </c>
      <c r="B78" s="26">
        <v>4335</v>
      </c>
      <c r="C78" s="26">
        <v>138</v>
      </c>
      <c r="D78" s="28">
        <f t="shared" si="4"/>
        <v>3.183391003460208</v>
      </c>
    </row>
    <row r="79" spans="1:4" ht="12.75">
      <c r="A79" s="23" t="s">
        <v>36</v>
      </c>
      <c r="B79" s="21">
        <f>B80</f>
        <v>2945</v>
      </c>
      <c r="C79" s="21">
        <f>C80</f>
        <v>154.5</v>
      </c>
      <c r="D79" s="22">
        <f t="shared" si="4"/>
        <v>5.246179966044143</v>
      </c>
    </row>
    <row r="80" spans="1:4" ht="12.75">
      <c r="A80" s="25" t="s">
        <v>101</v>
      </c>
      <c r="B80" s="26">
        <v>2945</v>
      </c>
      <c r="C80" s="26">
        <v>154.5</v>
      </c>
      <c r="D80" s="28">
        <f t="shared" si="4"/>
        <v>5.246179966044143</v>
      </c>
    </row>
    <row r="81" spans="1:4" ht="12.75">
      <c r="A81" s="39" t="s">
        <v>28</v>
      </c>
      <c r="B81" s="31">
        <f>B34+B43+B45+B48+B53+B58+B64+B69+B75+B79</f>
        <v>1415981.0999999999</v>
      </c>
      <c r="C81" s="53">
        <f>C34+C43+C45+C48+C53+C58+C64+C67+C69+C75+C79</f>
        <v>41176.9</v>
      </c>
      <c r="D81" s="41">
        <f>C81/B81*100</f>
        <v>2.908011978408469</v>
      </c>
    </row>
    <row r="82" spans="1:4" ht="24">
      <c r="A82" s="23" t="s">
        <v>29</v>
      </c>
      <c r="B82" s="48">
        <f>B32-B81</f>
        <v>-5900.029999999795</v>
      </c>
      <c r="C82" s="31">
        <f>C32-C81</f>
        <v>75088.761</v>
      </c>
      <c r="D82" s="22"/>
    </row>
    <row r="83" spans="1:4" ht="12.75">
      <c r="A83" s="32"/>
      <c r="B83" s="33" t="s">
        <v>38</v>
      </c>
      <c r="C83" s="34"/>
      <c r="D83" s="7"/>
    </row>
    <row r="84" spans="1:4" ht="12.75">
      <c r="A84" s="35"/>
      <c r="B84" s="36"/>
      <c r="C84" s="37" t="s">
        <v>89</v>
      </c>
      <c r="D84" s="7"/>
    </row>
    <row r="85" spans="1:4" ht="22.5">
      <c r="A85" s="44" t="s">
        <v>1</v>
      </c>
      <c r="B85" s="42" t="s">
        <v>77</v>
      </c>
      <c r="C85" s="43" t="s">
        <v>32</v>
      </c>
      <c r="D85" s="7"/>
    </row>
    <row r="86" spans="1:4" ht="24">
      <c r="A86" s="1" t="s">
        <v>30</v>
      </c>
      <c r="B86" s="6">
        <f>B87+B92</f>
        <v>5900</v>
      </c>
      <c r="C86" s="6">
        <f>C87+C92</f>
        <v>-75088.8</v>
      </c>
      <c r="D86" s="7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5900</v>
      </c>
      <c r="C92" s="46">
        <f>C93</f>
        <v>-75088.8</v>
      </c>
      <c r="D92" s="15"/>
    </row>
    <row r="93" spans="1:4" ht="24">
      <c r="A93" s="5" t="s">
        <v>70</v>
      </c>
      <c r="B93" s="54">
        <f>B94+B98</f>
        <v>5900</v>
      </c>
      <c r="C93" s="4">
        <f>C94+C98</f>
        <v>-75088.8</v>
      </c>
      <c r="D93" s="15"/>
    </row>
    <row r="94" spans="1:4" ht="12.75">
      <c r="A94" s="5" t="s">
        <v>78</v>
      </c>
      <c r="B94" s="54">
        <v>-1410081.1</v>
      </c>
      <c r="C94" s="4">
        <v>-116267.8</v>
      </c>
      <c r="D94" s="15"/>
    </row>
    <row r="95" spans="1:4" ht="12.75">
      <c r="A95" s="5" t="s">
        <v>79</v>
      </c>
      <c r="B95" s="54">
        <v>-1440081.1</v>
      </c>
      <c r="C95" s="4">
        <v>-116267.8</v>
      </c>
      <c r="D95" s="7"/>
    </row>
    <row r="96" spans="1:4" ht="24.75">
      <c r="A96" s="5" t="s">
        <v>80</v>
      </c>
      <c r="B96" s="54">
        <v>-1410081.1</v>
      </c>
      <c r="C96" s="4">
        <v>-116267.8</v>
      </c>
      <c r="D96" s="45"/>
    </row>
    <row r="97" spans="1:4" ht="24.75">
      <c r="A97" s="5" t="s">
        <v>81</v>
      </c>
      <c r="B97" s="54">
        <v>-1410081.1</v>
      </c>
      <c r="C97" s="4">
        <v>-116267.8</v>
      </c>
      <c r="D97" s="45"/>
    </row>
    <row r="98" spans="1:4" ht="15">
      <c r="A98" s="5" t="s">
        <v>71</v>
      </c>
      <c r="B98" s="54">
        <v>1415981.1</v>
      </c>
      <c r="C98" s="4">
        <v>41179</v>
      </c>
      <c r="D98" s="45"/>
    </row>
    <row r="99" spans="1:4" ht="15">
      <c r="A99" s="5" t="s">
        <v>72</v>
      </c>
      <c r="B99" s="54">
        <v>1415981.1</v>
      </c>
      <c r="C99" s="4">
        <v>41179</v>
      </c>
      <c r="D99" s="45"/>
    </row>
    <row r="100" spans="1:4" ht="24.75">
      <c r="A100" s="5" t="s">
        <v>75</v>
      </c>
      <c r="B100" s="54">
        <v>1415981.1</v>
      </c>
      <c r="C100" s="4">
        <v>41179</v>
      </c>
      <c r="D100" s="45"/>
    </row>
    <row r="101" spans="1:4" ht="24.75">
      <c r="A101" s="5" t="s">
        <v>73</v>
      </c>
      <c r="B101" s="54">
        <v>1415981.1</v>
      </c>
      <c r="C101" s="4">
        <v>41179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3">
      <selection activeCell="B30" sqref="B3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112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313274.4</v>
      </c>
      <c r="C7" s="21">
        <f>C8+C11+C12+C16+C17+C18+C20+C21+C22+C23+C10</f>
        <v>286188.8</v>
      </c>
      <c r="D7" s="22">
        <f>C7/B7*100</f>
        <v>91.35403339691976</v>
      </c>
    </row>
    <row r="8" spans="1:4" ht="12.75">
      <c r="A8" s="23" t="s">
        <v>15</v>
      </c>
      <c r="B8" s="24">
        <f>B9</f>
        <v>132178</v>
      </c>
      <c r="C8" s="24">
        <f>C9</f>
        <v>111841.5</v>
      </c>
      <c r="D8" s="22">
        <f>C8/B8*100</f>
        <v>84.61430797863487</v>
      </c>
    </row>
    <row r="9" spans="1:4" ht="12.75">
      <c r="A9" s="25" t="s">
        <v>0</v>
      </c>
      <c r="B9" s="26">
        <v>132178</v>
      </c>
      <c r="C9" s="27">
        <v>111841.5</v>
      </c>
      <c r="D9" s="28">
        <f>C9/B9*100</f>
        <v>84.61430797863487</v>
      </c>
    </row>
    <row r="10" spans="1:4" ht="12.75">
      <c r="A10" s="23" t="s">
        <v>94</v>
      </c>
      <c r="B10" s="49">
        <v>14480</v>
      </c>
      <c r="C10" s="50">
        <v>13962.9</v>
      </c>
      <c r="D10" s="28">
        <f>C10/B10*100</f>
        <v>96.42886740331491</v>
      </c>
    </row>
    <row r="11" spans="1:4" ht="12.75">
      <c r="A11" s="23" t="s">
        <v>2</v>
      </c>
      <c r="B11" s="21">
        <v>30880</v>
      </c>
      <c r="C11" s="30">
        <v>30247.6</v>
      </c>
      <c r="D11" s="22">
        <f aca="true" t="shared" si="0" ref="D11:D21">C11/B11*100</f>
        <v>97.95207253886011</v>
      </c>
    </row>
    <row r="12" spans="1:4" ht="12.75">
      <c r="A12" s="23" t="s">
        <v>3</v>
      </c>
      <c r="B12" s="21">
        <f>B13+B14+B15</f>
        <v>16645</v>
      </c>
      <c r="C12" s="21">
        <f>C13+C14+C15</f>
        <v>14029.6</v>
      </c>
      <c r="D12" s="22">
        <f t="shared" si="0"/>
        <v>84.28717332532291</v>
      </c>
    </row>
    <row r="13" spans="1:4" ht="12.75">
      <c r="A13" s="25" t="s">
        <v>96</v>
      </c>
      <c r="B13" s="26">
        <v>2100</v>
      </c>
      <c r="C13" s="26">
        <v>1201.3</v>
      </c>
      <c r="D13" s="22">
        <f t="shared" si="0"/>
        <v>57.2047619047619</v>
      </c>
    </row>
    <row r="14" spans="1:4" ht="12.75">
      <c r="A14" s="25" t="s">
        <v>8</v>
      </c>
      <c r="B14" s="26">
        <v>545</v>
      </c>
      <c r="C14" s="26">
        <v>286.2</v>
      </c>
      <c r="D14" s="22">
        <f t="shared" si="0"/>
        <v>52.51376146788991</v>
      </c>
    </row>
    <row r="15" spans="1:4" ht="12.75">
      <c r="A15" s="25" t="s">
        <v>95</v>
      </c>
      <c r="B15" s="26">
        <v>14000</v>
      </c>
      <c r="C15" s="26">
        <v>12542.1</v>
      </c>
      <c r="D15" s="22">
        <f t="shared" si="0"/>
        <v>89.58642857142858</v>
      </c>
    </row>
    <row r="16" spans="1:4" ht="12.75">
      <c r="A16" s="23" t="s">
        <v>19</v>
      </c>
      <c r="B16" s="21">
        <v>2680</v>
      </c>
      <c r="C16" s="31">
        <v>3079.5</v>
      </c>
      <c r="D16" s="22">
        <f t="shared" si="0"/>
        <v>114.90671641791043</v>
      </c>
    </row>
    <row r="17" spans="1:4" ht="36">
      <c r="A17" s="23" t="s">
        <v>37</v>
      </c>
      <c r="B17" s="21">
        <v>33780</v>
      </c>
      <c r="C17" s="31">
        <v>30350.3</v>
      </c>
      <c r="D17" s="22">
        <f t="shared" si="0"/>
        <v>89.84695085849614</v>
      </c>
    </row>
    <row r="18" spans="1:4" ht="24">
      <c r="A18" s="23" t="s">
        <v>9</v>
      </c>
      <c r="B18" s="21">
        <f>B19</f>
        <v>567</v>
      </c>
      <c r="C18" s="21">
        <f>C19</f>
        <v>553.3</v>
      </c>
      <c r="D18" s="22">
        <f t="shared" si="0"/>
        <v>97.58377425044091</v>
      </c>
    </row>
    <row r="19" spans="1:4" ht="12.75">
      <c r="A19" s="25" t="s">
        <v>10</v>
      </c>
      <c r="B19" s="26">
        <v>567</v>
      </c>
      <c r="C19" s="29">
        <v>553.3</v>
      </c>
      <c r="D19" s="28">
        <f t="shared" si="0"/>
        <v>97.58377425044091</v>
      </c>
    </row>
    <row r="20" spans="1:4" ht="24">
      <c r="A20" s="23" t="s">
        <v>11</v>
      </c>
      <c r="B20" s="21">
        <v>2420</v>
      </c>
      <c r="C20" s="31">
        <v>2202.3</v>
      </c>
      <c r="D20" s="22">
        <f t="shared" si="0"/>
        <v>91.00413223140497</v>
      </c>
    </row>
    <row r="21" spans="1:4" ht="24">
      <c r="A21" s="23" t="s">
        <v>20</v>
      </c>
      <c r="B21" s="21">
        <v>78140</v>
      </c>
      <c r="C21" s="30">
        <v>78265.3</v>
      </c>
      <c r="D21" s="22">
        <f t="shared" si="0"/>
        <v>100.16035321218327</v>
      </c>
    </row>
    <row r="22" spans="1:4" ht="12.75">
      <c r="A22" s="23" t="s">
        <v>21</v>
      </c>
      <c r="B22" s="21">
        <v>400</v>
      </c>
      <c r="C22" s="30">
        <v>589.3</v>
      </c>
      <c r="D22" s="22">
        <f>C22/B22*100</f>
        <v>147.325</v>
      </c>
    </row>
    <row r="23" spans="1:4" ht="12.75">
      <c r="A23" s="23" t="s">
        <v>4</v>
      </c>
      <c r="B23" s="21">
        <v>1104.4</v>
      </c>
      <c r="C23" s="30">
        <v>1067.2</v>
      </c>
      <c r="D23" s="22">
        <f>C23/B23*100</f>
        <v>96.63165519739223</v>
      </c>
    </row>
    <row r="24" spans="1:4" ht="12.75">
      <c r="A24" s="23" t="s">
        <v>16</v>
      </c>
      <c r="B24" s="21">
        <f>B25+B31+B32+B30</f>
        <v>1363654.4</v>
      </c>
      <c r="C24" s="21">
        <f>C25+C31+C32+C30</f>
        <v>1001664.2000000001</v>
      </c>
      <c r="D24" s="22">
        <f aca="true" t="shared" si="1" ref="D24:D32">C24/B24*100</f>
        <v>73.45440310976154</v>
      </c>
    </row>
    <row r="25" spans="1:4" ht="36">
      <c r="A25" s="25" t="s">
        <v>22</v>
      </c>
      <c r="B25" s="26">
        <f>B26+B27+B28+B29</f>
        <v>1334329.9</v>
      </c>
      <c r="C25" s="26">
        <f>C26+C27+C28+C29</f>
        <v>1000430.7000000001</v>
      </c>
      <c r="D25" s="28">
        <f t="shared" si="1"/>
        <v>74.97626336635341</v>
      </c>
    </row>
    <row r="26" spans="1:4" ht="24">
      <c r="A26" s="25" t="s">
        <v>23</v>
      </c>
      <c r="B26" s="26">
        <v>356364</v>
      </c>
      <c r="C26" s="29">
        <v>272069.9</v>
      </c>
      <c r="D26" s="28">
        <f t="shared" si="1"/>
        <v>76.34606750401277</v>
      </c>
    </row>
    <row r="27" spans="1:4" ht="24">
      <c r="A27" s="25" t="s">
        <v>24</v>
      </c>
      <c r="B27" s="26">
        <v>339418.1</v>
      </c>
      <c r="C27" s="29">
        <v>267140.4</v>
      </c>
      <c r="D27" s="28">
        <f t="shared" si="1"/>
        <v>78.70540787306275</v>
      </c>
    </row>
    <row r="28" spans="1:4" ht="24">
      <c r="A28" s="25" t="s">
        <v>25</v>
      </c>
      <c r="B28" s="26">
        <v>620978.6</v>
      </c>
      <c r="C28" s="29">
        <v>447277</v>
      </c>
      <c r="D28" s="28">
        <f t="shared" si="1"/>
        <v>72.02776391972284</v>
      </c>
    </row>
    <row r="29" spans="1:4" ht="12.75">
      <c r="A29" s="25" t="s">
        <v>26</v>
      </c>
      <c r="B29" s="26">
        <v>17569.2</v>
      </c>
      <c r="C29" s="29">
        <v>13943.4</v>
      </c>
      <c r="D29" s="28">
        <f t="shared" si="1"/>
        <v>79.36274844614438</v>
      </c>
    </row>
    <row r="30" spans="1:4" ht="24.75" customHeight="1">
      <c r="A30" s="66" t="s">
        <v>110</v>
      </c>
      <c r="B30" s="26">
        <v>324.5</v>
      </c>
      <c r="C30" s="29">
        <v>324.5</v>
      </c>
      <c r="D30" s="28">
        <f t="shared" si="1"/>
        <v>100</v>
      </c>
    </row>
    <row r="31" spans="1:4" ht="12.75">
      <c r="A31" s="25" t="s">
        <v>63</v>
      </c>
      <c r="B31" s="26">
        <v>29000</v>
      </c>
      <c r="C31" s="29">
        <v>909.4</v>
      </c>
      <c r="D31" s="28">
        <f t="shared" si="1"/>
        <v>3.1358620689655172</v>
      </c>
    </row>
    <row r="32" spans="1:4" ht="48">
      <c r="A32" s="25" t="s">
        <v>64</v>
      </c>
      <c r="B32" s="26"/>
      <c r="C32" s="29">
        <v>-0.4</v>
      </c>
      <c r="D32" s="28" t="e">
        <f t="shared" si="1"/>
        <v>#DIV/0!</v>
      </c>
    </row>
    <row r="33" spans="1:4" ht="12.75">
      <c r="A33" s="60" t="s">
        <v>27</v>
      </c>
      <c r="B33" s="61">
        <f>B7+B24</f>
        <v>1676928.7999999998</v>
      </c>
      <c r="C33" s="61">
        <f>C7+C24</f>
        <v>1287853</v>
      </c>
      <c r="D33" s="62">
        <f>C33/B33*100</f>
        <v>76.79831129383669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110064</v>
      </c>
      <c r="C35" s="31">
        <f>SUM(C36:C43)</f>
        <v>85332.9</v>
      </c>
      <c r="D35" s="41">
        <f aca="true" t="shared" si="2" ref="D35:D41">C35/B35*100</f>
        <v>77.53025512429132</v>
      </c>
    </row>
    <row r="36" spans="1:9" ht="24">
      <c r="A36" s="25" t="s">
        <v>40</v>
      </c>
      <c r="B36" s="27">
        <v>2152</v>
      </c>
      <c r="C36" s="29">
        <v>1786.7</v>
      </c>
      <c r="D36" s="28">
        <f t="shared" si="2"/>
        <v>83.02509293680298</v>
      </c>
      <c r="I36" s="59"/>
    </row>
    <row r="37" spans="1:9" ht="36">
      <c r="A37" s="25" t="s">
        <v>41</v>
      </c>
      <c r="B37" s="27">
        <v>1950</v>
      </c>
      <c r="C37" s="29">
        <v>1523.5</v>
      </c>
      <c r="D37" s="28">
        <f t="shared" si="2"/>
        <v>78.12820512820512</v>
      </c>
      <c r="I37" s="59"/>
    </row>
    <row r="38" spans="1:9" ht="36">
      <c r="A38" s="25" t="s">
        <v>42</v>
      </c>
      <c r="B38" s="27">
        <v>78216.8</v>
      </c>
      <c r="C38" s="29">
        <v>62755.2</v>
      </c>
      <c r="D38" s="28">
        <f t="shared" si="2"/>
        <v>80.23237974450501</v>
      </c>
      <c r="G38" s="55"/>
      <c r="I38" s="59"/>
    </row>
    <row r="39" spans="1:9" ht="12.75">
      <c r="A39" s="25" t="s">
        <v>85</v>
      </c>
      <c r="B39" s="27">
        <v>25.5</v>
      </c>
      <c r="C39" s="29">
        <v>25.5</v>
      </c>
      <c r="D39" s="28">
        <f t="shared" si="2"/>
        <v>100</v>
      </c>
      <c r="G39" s="55"/>
      <c r="I39" s="59"/>
    </row>
    <row r="40" spans="1:9" ht="36">
      <c r="A40" s="25" t="s">
        <v>43</v>
      </c>
      <c r="B40" s="27">
        <v>9835</v>
      </c>
      <c r="C40" s="29">
        <v>7778.5</v>
      </c>
      <c r="D40" s="28">
        <f t="shared" si="2"/>
        <v>79.08998474834775</v>
      </c>
      <c r="G40" s="55"/>
      <c r="I40" s="59"/>
    </row>
    <row r="41" spans="1:9" ht="12.75">
      <c r="A41" s="25" t="s">
        <v>92</v>
      </c>
      <c r="B41" s="27">
        <v>0</v>
      </c>
      <c r="C41" s="29">
        <v>0</v>
      </c>
      <c r="D41" s="28" t="e">
        <f t="shared" si="2"/>
        <v>#DIV/0!</v>
      </c>
      <c r="G41" s="55"/>
      <c r="I41" s="59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5"/>
      <c r="I42" s="59"/>
    </row>
    <row r="43" spans="1:10" ht="12.75">
      <c r="A43" s="25" t="s">
        <v>45</v>
      </c>
      <c r="B43" s="27">
        <v>17584.7</v>
      </c>
      <c r="C43" s="29">
        <v>11463.5</v>
      </c>
      <c r="D43" s="28">
        <f aca="true" t="shared" si="3" ref="D43:D67">C43/B43*100</f>
        <v>65.19019374797409</v>
      </c>
      <c r="G43" s="55"/>
      <c r="I43" s="58"/>
      <c r="J43" s="56"/>
    </row>
    <row r="44" spans="1:9" ht="12.75">
      <c r="A44" s="23" t="s">
        <v>33</v>
      </c>
      <c r="B44" s="21">
        <f>B45</f>
        <v>1410</v>
      </c>
      <c r="C44" s="21">
        <f>C45</f>
        <v>1052.9</v>
      </c>
      <c r="D44" s="22">
        <f t="shared" si="3"/>
        <v>74.67375886524823</v>
      </c>
      <c r="G44" s="55"/>
      <c r="I44" s="59"/>
    </row>
    <row r="45" spans="1:11" ht="12.75">
      <c r="A45" s="25" t="s">
        <v>46</v>
      </c>
      <c r="B45" s="26">
        <v>1410</v>
      </c>
      <c r="C45" s="29">
        <v>1052.9</v>
      </c>
      <c r="D45" s="22">
        <f t="shared" si="3"/>
        <v>74.67375886524823</v>
      </c>
      <c r="G45" s="55"/>
      <c r="I45" s="58"/>
      <c r="J45" s="57"/>
      <c r="K45" s="57"/>
    </row>
    <row r="46" spans="1:9" ht="24">
      <c r="A46" s="23" t="s">
        <v>13</v>
      </c>
      <c r="B46" s="31">
        <f>B47+B48</f>
        <v>8561.7</v>
      </c>
      <c r="C46" s="31">
        <f>C47+C48</f>
        <v>5626.6</v>
      </c>
      <c r="D46" s="22">
        <f t="shared" si="3"/>
        <v>65.71825688823482</v>
      </c>
      <c r="G46" s="55"/>
      <c r="I46" s="59"/>
    </row>
    <row r="47" spans="1:9" ht="12" customHeight="1">
      <c r="A47" s="51" t="s">
        <v>98</v>
      </c>
      <c r="B47" s="27">
        <v>8411.7</v>
      </c>
      <c r="C47" s="29">
        <v>5617.6</v>
      </c>
      <c r="D47" s="28">
        <f t="shared" si="3"/>
        <v>66.7831710593578</v>
      </c>
      <c r="G47" s="55"/>
      <c r="I47" s="59"/>
    </row>
    <row r="48" spans="1:9" ht="23.25" customHeight="1">
      <c r="A48" s="51" t="s">
        <v>99</v>
      </c>
      <c r="B48" s="27">
        <v>150</v>
      </c>
      <c r="C48" s="29">
        <v>9</v>
      </c>
      <c r="D48" s="28">
        <f t="shared" si="3"/>
        <v>6</v>
      </c>
      <c r="G48" s="56"/>
      <c r="I48" s="59"/>
    </row>
    <row r="49" spans="1:9" ht="12.75">
      <c r="A49" s="23" t="s">
        <v>14</v>
      </c>
      <c r="B49" s="31">
        <f>SUM(B50:B53)</f>
        <v>195087.2</v>
      </c>
      <c r="C49" s="31">
        <f>SUM(C50:C53)</f>
        <v>93590.9</v>
      </c>
      <c r="D49" s="22">
        <f t="shared" si="3"/>
        <v>47.97388039809889</v>
      </c>
      <c r="I49" s="59"/>
    </row>
    <row r="50" spans="1:9" ht="12.75">
      <c r="A50" s="25" t="s">
        <v>65</v>
      </c>
      <c r="B50" s="27">
        <v>46163.3</v>
      </c>
      <c r="C50" s="29">
        <v>16963</v>
      </c>
      <c r="D50" s="28">
        <f t="shared" si="3"/>
        <v>36.74563993475336</v>
      </c>
      <c r="I50" s="59"/>
    </row>
    <row r="51" spans="1:10" ht="12.75">
      <c r="A51" s="25" t="s">
        <v>47</v>
      </c>
      <c r="B51" s="27">
        <v>27899</v>
      </c>
      <c r="C51" s="29">
        <v>20652</v>
      </c>
      <c r="D51" s="28">
        <f t="shared" si="3"/>
        <v>74.02415857199183</v>
      </c>
      <c r="I51" s="58"/>
      <c r="J51" s="57"/>
    </row>
    <row r="52" spans="1:9" ht="12.75">
      <c r="A52" s="25" t="s">
        <v>90</v>
      </c>
      <c r="B52" s="27">
        <v>106305.9</v>
      </c>
      <c r="C52" s="29">
        <v>51935.4</v>
      </c>
      <c r="D52" s="28">
        <f t="shared" si="3"/>
        <v>48.8546731648949</v>
      </c>
      <c r="I52" s="59"/>
    </row>
    <row r="53" spans="1:10" ht="12.75">
      <c r="A53" s="25" t="s">
        <v>48</v>
      </c>
      <c r="B53" s="27">
        <v>14719</v>
      </c>
      <c r="C53" s="29">
        <v>4040.5</v>
      </c>
      <c r="D53" s="28">
        <f t="shared" si="3"/>
        <v>27.450913784903864</v>
      </c>
      <c r="I53" s="59"/>
      <c r="J53" s="55"/>
    </row>
    <row r="54" spans="1:10" ht="12.75">
      <c r="A54" s="23" t="s">
        <v>5</v>
      </c>
      <c r="B54" s="31">
        <f>SUM(B55:B58)</f>
        <v>397972.1</v>
      </c>
      <c r="C54" s="31">
        <f>SUM(C55:C58)</f>
        <v>328910.4</v>
      </c>
      <c r="D54" s="22">
        <f t="shared" si="3"/>
        <v>82.64659758812239</v>
      </c>
      <c r="I54" s="59"/>
      <c r="J54" s="55"/>
    </row>
    <row r="55" spans="1:10" ht="12.75">
      <c r="A55" s="25" t="s">
        <v>49</v>
      </c>
      <c r="B55" s="27">
        <v>1521.5</v>
      </c>
      <c r="C55" s="29">
        <v>1285.5</v>
      </c>
      <c r="D55" s="28">
        <f t="shared" si="3"/>
        <v>84.48899112717713</v>
      </c>
      <c r="I55" s="59"/>
      <c r="J55" s="55"/>
    </row>
    <row r="56" spans="1:10" ht="12.75">
      <c r="A56" s="25" t="s">
        <v>50</v>
      </c>
      <c r="B56" s="27">
        <v>353249.3</v>
      </c>
      <c r="C56" s="29">
        <v>289957.7</v>
      </c>
      <c r="D56" s="28">
        <f t="shared" si="3"/>
        <v>82.08302182056696</v>
      </c>
      <c r="I56" s="59"/>
      <c r="J56" s="55"/>
    </row>
    <row r="57" spans="1:10" ht="12.75">
      <c r="A57" s="25" t="s">
        <v>82</v>
      </c>
      <c r="B57" s="27">
        <v>35899.8</v>
      </c>
      <c r="C57" s="29">
        <v>31920.5</v>
      </c>
      <c r="D57" s="28">
        <f t="shared" si="3"/>
        <v>88.9155371339116</v>
      </c>
      <c r="I57" s="58"/>
      <c r="J57" s="56"/>
    </row>
    <row r="58" spans="1:9" ht="24">
      <c r="A58" s="25" t="s">
        <v>93</v>
      </c>
      <c r="B58" s="27">
        <v>7301.5</v>
      </c>
      <c r="C58" s="29">
        <v>5746.7</v>
      </c>
      <c r="D58" s="28">
        <f t="shared" si="3"/>
        <v>78.70574539478189</v>
      </c>
      <c r="I58" s="59"/>
    </row>
    <row r="59" spans="1:10" ht="12.75">
      <c r="A59" s="23" t="s">
        <v>6</v>
      </c>
      <c r="B59" s="31">
        <f>SUM(B60:B64)</f>
        <v>655297.8</v>
      </c>
      <c r="C59" s="31">
        <f>SUM(C60:C64)</f>
        <v>503835.60000000003</v>
      </c>
      <c r="D59" s="22">
        <f t="shared" si="3"/>
        <v>76.88650869879314</v>
      </c>
      <c r="I59" s="59"/>
      <c r="J59" s="55"/>
    </row>
    <row r="60" spans="1:10" ht="12.75">
      <c r="A60" s="25" t="s">
        <v>51</v>
      </c>
      <c r="B60" s="27">
        <v>198053</v>
      </c>
      <c r="C60" s="29">
        <v>155325.6</v>
      </c>
      <c r="D60" s="28">
        <f t="shared" si="3"/>
        <v>78.42627983418579</v>
      </c>
      <c r="I60" s="59"/>
      <c r="J60" s="55"/>
    </row>
    <row r="61" spans="1:10" ht="12.75">
      <c r="A61" s="25" t="s">
        <v>52</v>
      </c>
      <c r="B61" s="27">
        <v>371870</v>
      </c>
      <c r="C61" s="29">
        <v>280788.9</v>
      </c>
      <c r="D61" s="28">
        <f t="shared" si="3"/>
        <v>75.50727404738215</v>
      </c>
      <c r="I61" s="59"/>
      <c r="J61" s="55"/>
    </row>
    <row r="62" spans="1:10" ht="12.75">
      <c r="A62" s="25" t="s">
        <v>76</v>
      </c>
      <c r="B62" s="27">
        <v>57193.9</v>
      </c>
      <c r="C62" s="29">
        <v>43795.8</v>
      </c>
      <c r="D62" s="28">
        <f t="shared" si="3"/>
        <v>76.57425005114182</v>
      </c>
      <c r="I62" s="59"/>
      <c r="J62" s="55"/>
    </row>
    <row r="63" spans="1:10" ht="12.75">
      <c r="A63" s="25" t="s">
        <v>102</v>
      </c>
      <c r="B63" s="27">
        <v>460.4</v>
      </c>
      <c r="C63" s="29">
        <v>460.4</v>
      </c>
      <c r="D63" s="28">
        <f t="shared" si="3"/>
        <v>100</v>
      </c>
      <c r="E63" s="64"/>
      <c r="F63" s="64"/>
      <c r="I63" s="58"/>
      <c r="J63" s="56"/>
    </row>
    <row r="64" spans="1:9" ht="12.75">
      <c r="A64" s="25" t="s">
        <v>53</v>
      </c>
      <c r="B64" s="27">
        <v>27720.5</v>
      </c>
      <c r="C64" s="29">
        <v>23464.9</v>
      </c>
      <c r="D64" s="28">
        <f t="shared" si="3"/>
        <v>84.64818455655563</v>
      </c>
      <c r="I64" s="59"/>
    </row>
    <row r="65" spans="1:10" ht="12.75">
      <c r="A65" s="23" t="s">
        <v>34</v>
      </c>
      <c r="B65" s="31">
        <f>SUM(B66:B67)</f>
        <v>143219.1</v>
      </c>
      <c r="C65" s="31">
        <f>SUM(C66:C67)</f>
        <v>112219.1</v>
      </c>
      <c r="D65" s="22">
        <f t="shared" si="3"/>
        <v>78.35484233597334</v>
      </c>
      <c r="E65" s="59"/>
      <c r="F65" s="59"/>
      <c r="I65" s="59"/>
      <c r="J65" s="55"/>
    </row>
    <row r="66" spans="1:10" ht="12.75">
      <c r="A66" s="25" t="s">
        <v>54</v>
      </c>
      <c r="B66" s="27">
        <v>105258.1</v>
      </c>
      <c r="C66" s="29">
        <v>81670.6</v>
      </c>
      <c r="D66" s="28">
        <f t="shared" si="3"/>
        <v>77.59079823785532</v>
      </c>
      <c r="E66" s="59"/>
      <c r="F66" s="59"/>
      <c r="I66" s="59"/>
      <c r="J66" s="55"/>
    </row>
    <row r="67" spans="1:10" ht="12.75">
      <c r="A67" s="25" t="s">
        <v>55</v>
      </c>
      <c r="B67" s="27">
        <v>37961</v>
      </c>
      <c r="C67" s="29">
        <v>30548.5</v>
      </c>
      <c r="D67" s="28">
        <f t="shared" si="3"/>
        <v>80.47338057480046</v>
      </c>
      <c r="E67" s="59"/>
      <c r="F67" s="58"/>
      <c r="G67" s="57"/>
      <c r="I67" s="59"/>
      <c r="J67" s="55"/>
    </row>
    <row r="68" spans="1:9" ht="12.75" customHeight="1" hidden="1">
      <c r="A68" s="23" t="s">
        <v>83</v>
      </c>
      <c r="B68" s="31">
        <f>B69</f>
        <v>0</v>
      </c>
      <c r="C68" s="31">
        <f>C69</f>
        <v>0</v>
      </c>
      <c r="D68" s="22">
        <v>0</v>
      </c>
      <c r="E68" s="59"/>
      <c r="F68" s="59"/>
      <c r="I68" s="59"/>
    </row>
    <row r="69" spans="1:9" ht="12.75" customHeight="1" hidden="1">
      <c r="A69" s="25" t="s">
        <v>84</v>
      </c>
      <c r="B69" s="27">
        <v>0</v>
      </c>
      <c r="C69" s="29">
        <v>0</v>
      </c>
      <c r="D69" s="28">
        <v>0</v>
      </c>
      <c r="E69" s="59"/>
      <c r="F69" s="59"/>
      <c r="I69" s="59"/>
    </row>
    <row r="70" spans="1:10" ht="12.75">
      <c r="A70" s="23" t="s">
        <v>7</v>
      </c>
      <c r="B70" s="31">
        <f>B71+B72+B73+B74+B75</f>
        <v>179961.4</v>
      </c>
      <c r="C70" s="31">
        <f>C71+C72+C73+C74+C75</f>
        <v>135134</v>
      </c>
      <c r="D70" s="22">
        <f aca="true" t="shared" si="4" ref="D70:D82">C70/B70*100</f>
        <v>75.09054719512073</v>
      </c>
      <c r="E70" s="59"/>
      <c r="F70" s="59"/>
      <c r="I70" s="59"/>
      <c r="J70" s="55"/>
    </row>
    <row r="71" spans="1:10" ht="12.75">
      <c r="A71" s="25" t="s">
        <v>56</v>
      </c>
      <c r="B71" s="27">
        <v>5854</v>
      </c>
      <c r="C71" s="29">
        <v>4952.1</v>
      </c>
      <c r="D71" s="28">
        <f t="shared" si="4"/>
        <v>84.59344038264435</v>
      </c>
      <c r="E71" s="59"/>
      <c r="F71" s="59"/>
      <c r="I71" s="59"/>
      <c r="J71" s="55"/>
    </row>
    <row r="72" spans="1:10" ht="12.75">
      <c r="A72" s="25" t="s">
        <v>57</v>
      </c>
      <c r="B72" s="27">
        <v>95994.4</v>
      </c>
      <c r="C72" s="29">
        <v>73636</v>
      </c>
      <c r="D72" s="28">
        <f t="shared" si="4"/>
        <v>76.70864133741135</v>
      </c>
      <c r="E72" s="59"/>
      <c r="F72" s="59"/>
      <c r="I72" s="58"/>
      <c r="J72" s="56"/>
    </row>
    <row r="73" spans="1:9" ht="12.75">
      <c r="A73" s="25" t="s">
        <v>58</v>
      </c>
      <c r="B73" s="27">
        <v>18924.9</v>
      </c>
      <c r="C73" s="29">
        <v>10958.9</v>
      </c>
      <c r="D73" s="28">
        <f t="shared" si="4"/>
        <v>57.9073073041337</v>
      </c>
      <c r="E73" s="59"/>
      <c r="F73" s="59"/>
      <c r="I73" s="59"/>
    </row>
    <row r="74" spans="1:9" ht="12.75">
      <c r="A74" s="25" t="s">
        <v>59</v>
      </c>
      <c r="B74" s="27">
        <v>38501.9</v>
      </c>
      <c r="C74" s="29">
        <v>30385.6</v>
      </c>
      <c r="D74" s="28">
        <f t="shared" si="4"/>
        <v>78.91974162314067</v>
      </c>
      <c r="E74" s="59"/>
      <c r="F74" s="59"/>
      <c r="I74" s="59"/>
    </row>
    <row r="75" spans="1:9" ht="12.75">
      <c r="A75" s="25" t="s">
        <v>60</v>
      </c>
      <c r="B75" s="27">
        <v>20686.2</v>
      </c>
      <c r="C75" s="29">
        <v>15201.4</v>
      </c>
      <c r="D75" s="28">
        <f t="shared" si="4"/>
        <v>73.48570544614283</v>
      </c>
      <c r="E75" s="59"/>
      <c r="F75" s="59"/>
      <c r="I75" s="59"/>
    </row>
    <row r="76" spans="1:9" ht="12.75">
      <c r="A76" s="23" t="s">
        <v>35</v>
      </c>
      <c r="B76" s="21">
        <f>B77+B78+B79</f>
        <v>21665.699999999997</v>
      </c>
      <c r="C76" s="21">
        <f>C77+C78+C79</f>
        <v>17351.4</v>
      </c>
      <c r="D76" s="22">
        <f t="shared" si="4"/>
        <v>80.08695772580624</v>
      </c>
      <c r="E76" s="59"/>
      <c r="F76" s="59"/>
      <c r="I76" s="59"/>
    </row>
    <row r="77" spans="1:9" ht="12.75">
      <c r="A77" s="25" t="s">
        <v>88</v>
      </c>
      <c r="B77" s="26">
        <v>12413.9</v>
      </c>
      <c r="C77" s="26">
        <v>9036.4</v>
      </c>
      <c r="D77" s="28">
        <f t="shared" si="4"/>
        <v>72.7925953970952</v>
      </c>
      <c r="E77" s="65"/>
      <c r="F77" s="65"/>
      <c r="I77" s="59"/>
    </row>
    <row r="78" spans="1:9" ht="12.75">
      <c r="A78" s="25" t="s">
        <v>97</v>
      </c>
      <c r="B78" s="26">
        <v>4658.4</v>
      </c>
      <c r="C78" s="26">
        <v>4461.5</v>
      </c>
      <c r="D78" s="28">
        <f t="shared" si="4"/>
        <v>95.7732268590074</v>
      </c>
      <c r="E78" s="65"/>
      <c r="F78" s="65"/>
      <c r="I78" s="59"/>
    </row>
    <row r="79" spans="1:10" ht="12.75">
      <c r="A79" s="25" t="s">
        <v>87</v>
      </c>
      <c r="B79" s="26">
        <v>4593.4</v>
      </c>
      <c r="C79" s="26">
        <v>3853.5</v>
      </c>
      <c r="D79" s="28">
        <f t="shared" si="4"/>
        <v>83.89210606522403</v>
      </c>
      <c r="E79" s="59"/>
      <c r="F79" s="59"/>
      <c r="I79" s="58"/>
      <c r="J79" s="57"/>
    </row>
    <row r="80" spans="1:9" ht="12.75">
      <c r="A80" s="23" t="s">
        <v>36</v>
      </c>
      <c r="B80" s="21">
        <f>B81</f>
        <v>4689.8</v>
      </c>
      <c r="C80" s="21">
        <f>C81</f>
        <v>4140.9</v>
      </c>
      <c r="D80" s="22">
        <f t="shared" si="4"/>
        <v>88.29587615676574</v>
      </c>
      <c r="E80" s="59"/>
      <c r="F80" s="59"/>
      <c r="I80" s="59"/>
    </row>
    <row r="81" spans="1:9" ht="12.75">
      <c r="A81" s="25" t="s">
        <v>101</v>
      </c>
      <c r="B81" s="26">
        <v>4689.8</v>
      </c>
      <c r="C81" s="26">
        <v>4140.9</v>
      </c>
      <c r="D81" s="28">
        <f t="shared" si="4"/>
        <v>88.29587615676574</v>
      </c>
      <c r="E81" s="59"/>
      <c r="F81" s="59"/>
      <c r="I81" s="59"/>
    </row>
    <row r="82" spans="1:9" ht="12.75">
      <c r="A82" s="60" t="s">
        <v>28</v>
      </c>
      <c r="B82" s="61">
        <f>B35+B44+B46+B49+B54+B59+B65+B70+B76+B80</f>
        <v>1717928.8</v>
      </c>
      <c r="C82" s="61">
        <f>C35+C44+C46+C49+C54+C59+C65+C70+C76+C80</f>
        <v>1287194.7</v>
      </c>
      <c r="D82" s="62">
        <f t="shared" si="4"/>
        <v>74.9271273640677</v>
      </c>
      <c r="E82" s="59"/>
      <c r="F82" s="59"/>
      <c r="I82" s="59"/>
    </row>
    <row r="83" spans="1:9" ht="24">
      <c r="A83" s="23" t="s">
        <v>29</v>
      </c>
      <c r="B83" s="48">
        <f>B33-B82</f>
        <v>-41000.00000000023</v>
      </c>
      <c r="C83" s="31">
        <f>C33-C82</f>
        <v>658.3000000000466</v>
      </c>
      <c r="D83" s="22"/>
      <c r="E83" s="59"/>
      <c r="F83" s="59"/>
      <c r="I83" s="59"/>
    </row>
    <row r="84" spans="1:9" ht="12.75">
      <c r="A84" s="32"/>
      <c r="B84" s="33" t="s">
        <v>38</v>
      </c>
      <c r="C84" s="34"/>
      <c r="D84" s="7"/>
      <c r="E84" s="59"/>
      <c r="F84" s="58"/>
      <c r="G84" s="56"/>
      <c r="I84" s="59"/>
    </row>
    <row r="85" spans="1:10" ht="12.75">
      <c r="A85" s="35"/>
      <c r="B85" s="36"/>
      <c r="C85" s="37" t="s">
        <v>89</v>
      </c>
      <c r="D85" s="7"/>
      <c r="E85" s="59"/>
      <c r="F85" s="59"/>
      <c r="I85" s="58"/>
      <c r="J85" s="56"/>
    </row>
    <row r="86" spans="1:9" ht="22.5">
      <c r="A86" s="44" t="s">
        <v>1</v>
      </c>
      <c r="B86" s="42" t="s">
        <v>77</v>
      </c>
      <c r="C86" s="43" t="s">
        <v>32</v>
      </c>
      <c r="D86" s="7"/>
      <c r="E86" s="59"/>
      <c r="F86" s="59"/>
      <c r="I86" s="59"/>
    </row>
    <row r="87" spans="1:10" ht="24">
      <c r="A87" s="1" t="s">
        <v>30</v>
      </c>
      <c r="B87" s="6">
        <f>B88+B93</f>
        <v>41000</v>
      </c>
      <c r="C87" s="6">
        <f>C88+C93</f>
        <v>-658.3000000000466</v>
      </c>
      <c r="D87" s="7"/>
      <c r="E87" s="59"/>
      <c r="F87" s="59"/>
      <c r="I87" s="59"/>
      <c r="J87" s="55"/>
    </row>
    <row r="88" spans="1:4" ht="24">
      <c r="A88" s="38" t="s">
        <v>86</v>
      </c>
      <c r="B88" s="46">
        <f>B89</f>
        <v>0</v>
      </c>
      <c r="C88" s="46">
        <f>C89</f>
        <v>0</v>
      </c>
      <c r="D88" s="7"/>
    </row>
    <row r="89" spans="1:4" ht="24">
      <c r="A89" s="2" t="s">
        <v>66</v>
      </c>
      <c r="B89" s="3">
        <v>0</v>
      </c>
      <c r="C89" s="3">
        <v>0</v>
      </c>
      <c r="D89" s="15"/>
    </row>
    <row r="90" spans="1:4" ht="36">
      <c r="A90" s="2" t="s">
        <v>67</v>
      </c>
      <c r="B90" s="3">
        <v>0</v>
      </c>
      <c r="C90" s="3">
        <v>0</v>
      </c>
      <c r="D90" s="15"/>
    </row>
    <row r="91" spans="1:4" ht="36">
      <c r="A91" s="5" t="s">
        <v>68</v>
      </c>
      <c r="B91" s="3">
        <v>0</v>
      </c>
      <c r="C91" s="3">
        <v>0</v>
      </c>
      <c r="D91" s="7"/>
    </row>
    <row r="92" spans="1:4" ht="48">
      <c r="A92" s="5" t="s">
        <v>69</v>
      </c>
      <c r="B92" s="3">
        <v>0</v>
      </c>
      <c r="C92" s="3">
        <v>0</v>
      </c>
      <c r="D92" s="15"/>
    </row>
    <row r="93" spans="1:4" ht="12.75">
      <c r="A93" s="47" t="s">
        <v>74</v>
      </c>
      <c r="B93" s="46">
        <f>B94</f>
        <v>41000</v>
      </c>
      <c r="C93" s="46">
        <f>C94</f>
        <v>-658.3000000000466</v>
      </c>
      <c r="D93" s="15"/>
    </row>
    <row r="94" spans="1:4" ht="24">
      <c r="A94" s="5" t="s">
        <v>70</v>
      </c>
      <c r="B94" s="54">
        <f>B95+B99</f>
        <v>41000</v>
      </c>
      <c r="C94" s="4">
        <f>C95+C99</f>
        <v>-658.3000000000466</v>
      </c>
      <c r="D94" s="15"/>
    </row>
    <row r="95" spans="1:4" ht="12.75">
      <c r="A95" s="5" t="s">
        <v>78</v>
      </c>
      <c r="B95" s="54">
        <v>-1676928.8</v>
      </c>
      <c r="C95" s="4">
        <v>-1290208.1</v>
      </c>
      <c r="D95" s="15"/>
    </row>
    <row r="96" spans="1:4" ht="12.75">
      <c r="A96" s="5" t="s">
        <v>79</v>
      </c>
      <c r="B96" s="54">
        <v>-1676928.8</v>
      </c>
      <c r="C96" s="4">
        <v>-1290208.1</v>
      </c>
      <c r="D96" s="7"/>
    </row>
    <row r="97" spans="1:4" ht="24.75">
      <c r="A97" s="5" t="s">
        <v>80</v>
      </c>
      <c r="B97" s="54">
        <v>-1676928.8</v>
      </c>
      <c r="C97" s="4">
        <v>-1290208.1</v>
      </c>
      <c r="D97" s="45"/>
    </row>
    <row r="98" spans="1:4" ht="24.75">
      <c r="A98" s="5" t="s">
        <v>81</v>
      </c>
      <c r="B98" s="54">
        <v>-1676928.8</v>
      </c>
      <c r="C98" s="4">
        <v>-1290208.1</v>
      </c>
      <c r="D98" s="45"/>
    </row>
    <row r="99" spans="1:4" ht="15">
      <c r="A99" s="5" t="s">
        <v>71</v>
      </c>
      <c r="B99" s="54">
        <v>1717928.8</v>
      </c>
      <c r="C99" s="4">
        <v>1289549.8</v>
      </c>
      <c r="D99" s="45"/>
    </row>
    <row r="100" spans="1:4" ht="15">
      <c r="A100" s="5" t="s">
        <v>72</v>
      </c>
      <c r="B100" s="54">
        <v>1717928.8</v>
      </c>
      <c r="C100" s="4">
        <v>1289549.8</v>
      </c>
      <c r="D100" s="45"/>
    </row>
    <row r="101" spans="1:4" ht="24.75">
      <c r="A101" s="5" t="s">
        <v>75</v>
      </c>
      <c r="B101" s="54">
        <v>1717928.8</v>
      </c>
      <c r="C101" s="4">
        <v>1289549.8</v>
      </c>
      <c r="D101" s="45"/>
    </row>
    <row r="102" spans="1:4" ht="24.75">
      <c r="A102" s="5" t="s">
        <v>73</v>
      </c>
      <c r="B102" s="54">
        <v>1717928.8</v>
      </c>
      <c r="C102" s="4">
        <v>1289549.8</v>
      </c>
      <c r="D102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6">
      <selection activeCell="C30" sqref="C3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113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313274.4</v>
      </c>
      <c r="C7" s="21">
        <f>C8+C11+C12+C16+C17+C18+C20+C21+C22+C23+C10</f>
        <v>310631.70000000007</v>
      </c>
      <c r="D7" s="22">
        <f>C7/B7*100</f>
        <v>99.15642644276073</v>
      </c>
    </row>
    <row r="8" spans="1:4" ht="12.75">
      <c r="A8" s="23" t="s">
        <v>15</v>
      </c>
      <c r="B8" s="24">
        <f>B9</f>
        <v>132178</v>
      </c>
      <c r="C8" s="24">
        <f>C9</f>
        <v>123790.3</v>
      </c>
      <c r="D8" s="22">
        <f>C8/B8*100</f>
        <v>93.65423898076835</v>
      </c>
    </row>
    <row r="9" spans="1:4" ht="12.75">
      <c r="A9" s="25" t="s">
        <v>0</v>
      </c>
      <c r="B9" s="26">
        <v>132178</v>
      </c>
      <c r="C9" s="27">
        <v>123790.3</v>
      </c>
      <c r="D9" s="28">
        <f>C9/B9*100</f>
        <v>93.65423898076835</v>
      </c>
    </row>
    <row r="10" spans="1:4" ht="12.75">
      <c r="A10" s="23" t="s">
        <v>94</v>
      </c>
      <c r="B10" s="49">
        <v>14480</v>
      </c>
      <c r="C10" s="50">
        <v>15341.4</v>
      </c>
      <c r="D10" s="28">
        <f>C10/B10*100</f>
        <v>105.9488950276243</v>
      </c>
    </row>
    <row r="11" spans="1:4" ht="12.75">
      <c r="A11" s="23" t="s">
        <v>2</v>
      </c>
      <c r="B11" s="21">
        <v>30880</v>
      </c>
      <c r="C11" s="30">
        <v>30510.5</v>
      </c>
      <c r="D11" s="22">
        <f aca="true" t="shared" si="0" ref="D11:D21">C11/B11*100</f>
        <v>98.80343264248704</v>
      </c>
    </row>
    <row r="12" spans="1:4" ht="12.75">
      <c r="A12" s="23" t="s">
        <v>3</v>
      </c>
      <c r="B12" s="21">
        <f>B13+B14+B15</f>
        <v>16645</v>
      </c>
      <c r="C12" s="21">
        <f>C13+C14+C15</f>
        <v>18011.6</v>
      </c>
      <c r="D12" s="22">
        <f t="shared" si="0"/>
        <v>108.21027335536195</v>
      </c>
    </row>
    <row r="13" spans="1:4" ht="12.75">
      <c r="A13" s="25" t="s">
        <v>96</v>
      </c>
      <c r="B13" s="26">
        <v>2100</v>
      </c>
      <c r="C13" s="26">
        <v>2417.2</v>
      </c>
      <c r="D13" s="22">
        <f t="shared" si="0"/>
        <v>115.10476190476189</v>
      </c>
    </row>
    <row r="14" spans="1:4" ht="12.75">
      <c r="A14" s="25" t="s">
        <v>8</v>
      </c>
      <c r="B14" s="26">
        <v>545</v>
      </c>
      <c r="C14" s="26">
        <v>445.2</v>
      </c>
      <c r="D14" s="22">
        <f t="shared" si="0"/>
        <v>81.6880733944954</v>
      </c>
    </row>
    <row r="15" spans="1:4" ht="12.75">
      <c r="A15" s="25" t="s">
        <v>95</v>
      </c>
      <c r="B15" s="26">
        <v>14000</v>
      </c>
      <c r="C15" s="26">
        <v>15149.2</v>
      </c>
      <c r="D15" s="22">
        <f t="shared" si="0"/>
        <v>108.20857142857143</v>
      </c>
    </row>
    <row r="16" spans="1:4" ht="12.75">
      <c r="A16" s="23" t="s">
        <v>19</v>
      </c>
      <c r="B16" s="21">
        <v>2680</v>
      </c>
      <c r="C16" s="31">
        <v>3314.5</v>
      </c>
      <c r="D16" s="22">
        <f t="shared" si="0"/>
        <v>123.67537313432835</v>
      </c>
    </row>
    <row r="17" spans="1:4" ht="36">
      <c r="A17" s="23" t="s">
        <v>37</v>
      </c>
      <c r="B17" s="21">
        <v>33780</v>
      </c>
      <c r="C17" s="31">
        <v>32815.4</v>
      </c>
      <c r="D17" s="22">
        <f t="shared" si="0"/>
        <v>97.14446417998816</v>
      </c>
    </row>
    <row r="18" spans="1:4" ht="24">
      <c r="A18" s="23" t="s">
        <v>9</v>
      </c>
      <c r="B18" s="21">
        <f>B19</f>
        <v>567</v>
      </c>
      <c r="C18" s="21">
        <f>C19</f>
        <v>553.3</v>
      </c>
      <c r="D18" s="22">
        <f t="shared" si="0"/>
        <v>97.58377425044091</v>
      </c>
    </row>
    <row r="19" spans="1:4" ht="12.75">
      <c r="A19" s="25" t="s">
        <v>10</v>
      </c>
      <c r="B19" s="26">
        <v>567</v>
      </c>
      <c r="C19" s="29">
        <v>553.3</v>
      </c>
      <c r="D19" s="28">
        <f t="shared" si="0"/>
        <v>97.58377425044091</v>
      </c>
    </row>
    <row r="20" spans="1:4" ht="24">
      <c r="A20" s="23" t="s">
        <v>11</v>
      </c>
      <c r="B20" s="21">
        <v>2420</v>
      </c>
      <c r="C20" s="31">
        <v>2489.2</v>
      </c>
      <c r="D20" s="22">
        <f t="shared" si="0"/>
        <v>102.8595041322314</v>
      </c>
    </row>
    <row r="21" spans="1:4" ht="24">
      <c r="A21" s="23" t="s">
        <v>20</v>
      </c>
      <c r="B21" s="21">
        <v>78140</v>
      </c>
      <c r="C21" s="30">
        <v>82089.6</v>
      </c>
      <c r="D21" s="22">
        <f t="shared" si="0"/>
        <v>105.05451753263375</v>
      </c>
    </row>
    <row r="22" spans="1:4" ht="12.75">
      <c r="A22" s="23" t="s">
        <v>21</v>
      </c>
      <c r="B22" s="21">
        <v>400</v>
      </c>
      <c r="C22" s="30">
        <v>653</v>
      </c>
      <c r="D22" s="22">
        <f>C22/B22*100</f>
        <v>163.25</v>
      </c>
    </row>
    <row r="23" spans="1:4" ht="12.75">
      <c r="A23" s="23" t="s">
        <v>4</v>
      </c>
      <c r="B23" s="21">
        <v>1104.4</v>
      </c>
      <c r="C23" s="30">
        <v>1062.9</v>
      </c>
      <c r="D23" s="22">
        <f>C23/B23*100</f>
        <v>96.24230351321985</v>
      </c>
    </row>
    <row r="24" spans="1:4" ht="12.75">
      <c r="A24" s="23" t="s">
        <v>16</v>
      </c>
      <c r="B24" s="21">
        <f>B25+B31+B32+B30</f>
        <v>1363654.4</v>
      </c>
      <c r="C24" s="21">
        <f>C25+C31+C32+C30</f>
        <v>1145583.5000000002</v>
      </c>
      <c r="D24" s="22">
        <f aca="true" t="shared" si="1" ref="D24:D32">C24/B24*100</f>
        <v>84.00834551628333</v>
      </c>
    </row>
    <row r="25" spans="1:4" ht="36">
      <c r="A25" s="25" t="s">
        <v>22</v>
      </c>
      <c r="B25" s="26">
        <f>B26+B27+B28+B29</f>
        <v>1334329.9</v>
      </c>
      <c r="C25" s="26">
        <f>C26+C27+C28+C29</f>
        <v>1144350.0000000002</v>
      </c>
      <c r="D25" s="28">
        <f t="shared" si="1"/>
        <v>85.76214922561508</v>
      </c>
    </row>
    <row r="26" spans="1:4" ht="24">
      <c r="A26" s="25" t="s">
        <v>23</v>
      </c>
      <c r="B26" s="26">
        <v>356364</v>
      </c>
      <c r="C26" s="29">
        <v>312539.9</v>
      </c>
      <c r="D26" s="28">
        <f t="shared" si="1"/>
        <v>87.70243346690462</v>
      </c>
    </row>
    <row r="27" spans="1:4" ht="24">
      <c r="A27" s="25" t="s">
        <v>24</v>
      </c>
      <c r="B27" s="26">
        <v>339418.1</v>
      </c>
      <c r="C27" s="29">
        <v>314377.9</v>
      </c>
      <c r="D27" s="28">
        <f t="shared" si="1"/>
        <v>92.62260910658566</v>
      </c>
    </row>
    <row r="28" spans="1:4" ht="24">
      <c r="A28" s="25" t="s">
        <v>25</v>
      </c>
      <c r="B28" s="26">
        <v>620978.6</v>
      </c>
      <c r="C28" s="29">
        <v>502118.9</v>
      </c>
      <c r="D28" s="28">
        <f t="shared" si="1"/>
        <v>80.85929209154712</v>
      </c>
    </row>
    <row r="29" spans="1:4" ht="12.75">
      <c r="A29" s="25" t="s">
        <v>26</v>
      </c>
      <c r="B29" s="26">
        <v>17569.2</v>
      </c>
      <c r="C29" s="29">
        <v>15313.3</v>
      </c>
      <c r="D29" s="28">
        <f t="shared" si="1"/>
        <v>87.15991621701613</v>
      </c>
    </row>
    <row r="30" spans="1:4" ht="24.75" customHeight="1">
      <c r="A30" s="66" t="s">
        <v>110</v>
      </c>
      <c r="B30" s="26">
        <v>324.5</v>
      </c>
      <c r="C30" s="29">
        <v>324.5</v>
      </c>
      <c r="D30" s="28">
        <f t="shared" si="1"/>
        <v>100</v>
      </c>
    </row>
    <row r="31" spans="1:4" ht="12.75">
      <c r="A31" s="25" t="s">
        <v>63</v>
      </c>
      <c r="B31" s="26">
        <v>29000</v>
      </c>
      <c r="C31" s="29">
        <v>909.4</v>
      </c>
      <c r="D31" s="28">
        <f t="shared" si="1"/>
        <v>3.1358620689655172</v>
      </c>
    </row>
    <row r="32" spans="1:4" ht="48">
      <c r="A32" s="25" t="s">
        <v>64</v>
      </c>
      <c r="B32" s="26"/>
      <c r="C32" s="29">
        <v>-0.4</v>
      </c>
      <c r="D32" s="28" t="e">
        <f t="shared" si="1"/>
        <v>#DIV/0!</v>
      </c>
    </row>
    <row r="33" spans="1:4" ht="12.75">
      <c r="A33" s="60" t="s">
        <v>27</v>
      </c>
      <c r="B33" s="61">
        <f>B7+B24</f>
        <v>1676928.7999999998</v>
      </c>
      <c r="C33" s="61">
        <f>C7+C24</f>
        <v>1456215.2000000002</v>
      </c>
      <c r="D33" s="62">
        <f>C33/B33*100</f>
        <v>86.8382247356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110064</v>
      </c>
      <c r="C35" s="31">
        <f>SUM(C36:C43)</f>
        <v>94088.8</v>
      </c>
      <c r="D35" s="41">
        <f aca="true" t="shared" si="2" ref="D35:D41">C35/B35*100</f>
        <v>85.48553568832679</v>
      </c>
    </row>
    <row r="36" spans="1:9" ht="24">
      <c r="A36" s="25" t="s">
        <v>40</v>
      </c>
      <c r="B36" s="27">
        <v>2152</v>
      </c>
      <c r="C36" s="29">
        <v>2000.3</v>
      </c>
      <c r="D36" s="28">
        <f t="shared" si="2"/>
        <v>92.95074349442379</v>
      </c>
      <c r="I36" s="59"/>
    </row>
    <row r="37" spans="1:9" ht="36">
      <c r="A37" s="25" t="s">
        <v>41</v>
      </c>
      <c r="B37" s="27">
        <v>1950</v>
      </c>
      <c r="C37" s="29">
        <v>1641.5</v>
      </c>
      <c r="D37" s="28">
        <f t="shared" si="2"/>
        <v>84.17948717948718</v>
      </c>
      <c r="I37" s="59"/>
    </row>
    <row r="38" spans="1:9" ht="36">
      <c r="A38" s="25" t="s">
        <v>42</v>
      </c>
      <c r="B38" s="27">
        <v>78216.8</v>
      </c>
      <c r="C38" s="29">
        <v>68191</v>
      </c>
      <c r="D38" s="28">
        <f t="shared" si="2"/>
        <v>87.18203761851674</v>
      </c>
      <c r="G38" s="55"/>
      <c r="I38" s="59"/>
    </row>
    <row r="39" spans="1:9" ht="12.75">
      <c r="A39" s="25" t="s">
        <v>85</v>
      </c>
      <c r="B39" s="27">
        <v>25.5</v>
      </c>
      <c r="C39" s="29">
        <v>25.5</v>
      </c>
      <c r="D39" s="28">
        <f t="shared" si="2"/>
        <v>100</v>
      </c>
      <c r="G39" s="55"/>
      <c r="I39" s="59"/>
    </row>
    <row r="40" spans="1:9" ht="36">
      <c r="A40" s="25" t="s">
        <v>43</v>
      </c>
      <c r="B40" s="27">
        <v>9835</v>
      </c>
      <c r="C40" s="29">
        <v>8385.5</v>
      </c>
      <c r="D40" s="28">
        <f t="shared" si="2"/>
        <v>85.2618200305033</v>
      </c>
      <c r="G40" s="55"/>
      <c r="I40" s="59"/>
    </row>
    <row r="41" spans="1:9" ht="12.75">
      <c r="A41" s="25" t="s">
        <v>92</v>
      </c>
      <c r="B41" s="27">
        <v>0</v>
      </c>
      <c r="C41" s="29">
        <v>0</v>
      </c>
      <c r="D41" s="28" t="e">
        <f t="shared" si="2"/>
        <v>#DIV/0!</v>
      </c>
      <c r="G41" s="55"/>
      <c r="I41" s="59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5"/>
      <c r="I42" s="59"/>
    </row>
    <row r="43" spans="1:10" ht="12.75">
      <c r="A43" s="25" t="s">
        <v>45</v>
      </c>
      <c r="B43" s="27">
        <v>17584.7</v>
      </c>
      <c r="C43" s="29">
        <v>13845</v>
      </c>
      <c r="D43" s="28">
        <f aca="true" t="shared" si="3" ref="D43:D67">C43/B43*100</f>
        <v>78.73321694427543</v>
      </c>
      <c r="G43" s="55"/>
      <c r="I43" s="58"/>
      <c r="J43" s="56"/>
    </row>
    <row r="44" spans="1:9" ht="12.75">
      <c r="A44" s="23" t="s">
        <v>33</v>
      </c>
      <c r="B44" s="21">
        <f>B45</f>
        <v>1410</v>
      </c>
      <c r="C44" s="21">
        <f>C45</f>
        <v>1156.4</v>
      </c>
      <c r="D44" s="22">
        <f t="shared" si="3"/>
        <v>82.01418439716312</v>
      </c>
      <c r="G44" s="55"/>
      <c r="I44" s="59"/>
    </row>
    <row r="45" spans="1:11" ht="12.75">
      <c r="A45" s="25" t="s">
        <v>46</v>
      </c>
      <c r="B45" s="26">
        <v>1410</v>
      </c>
      <c r="C45" s="29">
        <v>1156.4</v>
      </c>
      <c r="D45" s="22">
        <f t="shared" si="3"/>
        <v>82.01418439716312</v>
      </c>
      <c r="G45" s="55"/>
      <c r="I45" s="58"/>
      <c r="J45" s="57"/>
      <c r="K45" s="57"/>
    </row>
    <row r="46" spans="1:9" ht="24">
      <c r="A46" s="23" t="s">
        <v>13</v>
      </c>
      <c r="B46" s="31">
        <f>B47+B48</f>
        <v>8561.7</v>
      </c>
      <c r="C46" s="31">
        <f>C47+C48</f>
        <v>6041.8</v>
      </c>
      <c r="D46" s="22">
        <f t="shared" si="3"/>
        <v>70.56776107548734</v>
      </c>
      <c r="G46" s="55"/>
      <c r="I46" s="59"/>
    </row>
    <row r="47" spans="1:9" ht="12" customHeight="1">
      <c r="A47" s="51" t="s">
        <v>98</v>
      </c>
      <c r="B47" s="27">
        <v>8411.7</v>
      </c>
      <c r="C47" s="29">
        <v>5988.6</v>
      </c>
      <c r="D47" s="28">
        <f t="shared" si="3"/>
        <v>71.19369449695068</v>
      </c>
      <c r="G47" s="55"/>
      <c r="I47" s="59"/>
    </row>
    <row r="48" spans="1:9" ht="23.25" customHeight="1">
      <c r="A48" s="51" t="s">
        <v>99</v>
      </c>
      <c r="B48" s="27">
        <v>150</v>
      </c>
      <c r="C48" s="29">
        <v>53.2</v>
      </c>
      <c r="D48" s="28">
        <f t="shared" si="3"/>
        <v>35.46666666666667</v>
      </c>
      <c r="G48" s="56"/>
      <c r="I48" s="59"/>
    </row>
    <row r="49" spans="1:9" ht="12.75">
      <c r="A49" s="23" t="s">
        <v>14</v>
      </c>
      <c r="B49" s="31">
        <f>SUM(B50:B53)</f>
        <v>195052.5</v>
      </c>
      <c r="C49" s="31">
        <f>SUM(C50:C53)</f>
        <v>134357.2</v>
      </c>
      <c r="D49" s="22">
        <f t="shared" si="3"/>
        <v>68.88258289434897</v>
      </c>
      <c r="I49" s="59"/>
    </row>
    <row r="50" spans="1:9" ht="12.75">
      <c r="A50" s="25" t="s">
        <v>65</v>
      </c>
      <c r="B50" s="27">
        <v>46163.3</v>
      </c>
      <c r="C50" s="29">
        <v>16963</v>
      </c>
      <c r="D50" s="28">
        <f t="shared" si="3"/>
        <v>36.74563993475336</v>
      </c>
      <c r="I50" s="59"/>
    </row>
    <row r="51" spans="1:10" ht="12.75">
      <c r="A51" s="25" t="s">
        <v>47</v>
      </c>
      <c r="B51" s="27">
        <v>27899</v>
      </c>
      <c r="C51" s="29">
        <v>22826.5</v>
      </c>
      <c r="D51" s="28">
        <f t="shared" si="3"/>
        <v>81.8183447435392</v>
      </c>
      <c r="I51" s="58"/>
      <c r="J51" s="57"/>
    </row>
    <row r="52" spans="1:9" ht="12.75">
      <c r="A52" s="25" t="s">
        <v>90</v>
      </c>
      <c r="B52" s="27">
        <v>106271.2</v>
      </c>
      <c r="C52" s="29">
        <v>90288.8</v>
      </c>
      <c r="D52" s="28">
        <f t="shared" si="3"/>
        <v>84.96074195078253</v>
      </c>
      <c r="I52" s="59"/>
    </row>
    <row r="53" spans="1:10" ht="12.75">
      <c r="A53" s="25" t="s">
        <v>48</v>
      </c>
      <c r="B53" s="27">
        <v>14719</v>
      </c>
      <c r="C53" s="29">
        <v>4278.9</v>
      </c>
      <c r="D53" s="28">
        <f t="shared" si="3"/>
        <v>29.07058903458115</v>
      </c>
      <c r="I53" s="59"/>
      <c r="J53" s="55"/>
    </row>
    <row r="54" spans="1:10" ht="12.75">
      <c r="A54" s="23" t="s">
        <v>5</v>
      </c>
      <c r="B54" s="31">
        <f>SUM(B55:B58)</f>
        <v>398006.8</v>
      </c>
      <c r="C54" s="31">
        <f>SUM(C55:C58)</f>
        <v>343004.30000000005</v>
      </c>
      <c r="D54" s="22">
        <f t="shared" si="3"/>
        <v>86.1805124937564</v>
      </c>
      <c r="I54" s="59"/>
      <c r="J54" s="55"/>
    </row>
    <row r="55" spans="1:10" ht="12.75">
      <c r="A55" s="25" t="s">
        <v>49</v>
      </c>
      <c r="B55" s="27">
        <v>1521.5</v>
      </c>
      <c r="C55" s="29">
        <v>1333.3</v>
      </c>
      <c r="D55" s="28">
        <f t="shared" si="3"/>
        <v>87.63062767006244</v>
      </c>
      <c r="I55" s="59"/>
      <c r="J55" s="55"/>
    </row>
    <row r="56" spans="1:10" ht="12.75">
      <c r="A56" s="25" t="s">
        <v>50</v>
      </c>
      <c r="B56" s="27">
        <v>353249.3</v>
      </c>
      <c r="C56" s="29">
        <v>302136.9</v>
      </c>
      <c r="D56" s="28">
        <f t="shared" si="3"/>
        <v>85.53078519900819</v>
      </c>
      <c r="I56" s="59"/>
      <c r="J56" s="55"/>
    </row>
    <row r="57" spans="1:10" ht="12.75">
      <c r="A57" s="25" t="s">
        <v>82</v>
      </c>
      <c r="B57" s="27">
        <v>35934.5</v>
      </c>
      <c r="C57" s="29">
        <v>33282.7</v>
      </c>
      <c r="D57" s="28">
        <f t="shared" si="3"/>
        <v>92.62046222989049</v>
      </c>
      <c r="I57" s="58"/>
      <c r="J57" s="56"/>
    </row>
    <row r="58" spans="1:9" ht="24">
      <c r="A58" s="25" t="s">
        <v>93</v>
      </c>
      <c r="B58" s="27">
        <v>7301.5</v>
      </c>
      <c r="C58" s="29">
        <v>6251.4</v>
      </c>
      <c r="D58" s="28">
        <f t="shared" si="3"/>
        <v>85.61802369376154</v>
      </c>
      <c r="I58" s="59"/>
    </row>
    <row r="59" spans="1:10" ht="12.75">
      <c r="A59" s="23" t="s">
        <v>6</v>
      </c>
      <c r="B59" s="31">
        <f>SUM(B60:B64)</f>
        <v>655297.8</v>
      </c>
      <c r="C59" s="31">
        <f>SUM(C60:C64)</f>
        <v>564525.1000000001</v>
      </c>
      <c r="D59" s="22">
        <f t="shared" si="3"/>
        <v>86.14787047965063</v>
      </c>
      <c r="I59" s="59"/>
      <c r="J59" s="55"/>
    </row>
    <row r="60" spans="1:10" ht="12.75">
      <c r="A60" s="25" t="s">
        <v>51</v>
      </c>
      <c r="B60" s="27">
        <v>198133</v>
      </c>
      <c r="C60" s="29">
        <v>170655.8</v>
      </c>
      <c r="D60" s="28">
        <f t="shared" si="3"/>
        <v>86.13194167554117</v>
      </c>
      <c r="I60" s="59"/>
      <c r="J60" s="55"/>
    </row>
    <row r="61" spans="1:10" ht="12.75">
      <c r="A61" s="25" t="s">
        <v>52</v>
      </c>
      <c r="B61" s="27">
        <v>371790</v>
      </c>
      <c r="C61" s="29">
        <v>318624.4</v>
      </c>
      <c r="D61" s="28">
        <f t="shared" si="3"/>
        <v>85.70009951854543</v>
      </c>
      <c r="I61" s="59"/>
      <c r="J61" s="55"/>
    </row>
    <row r="62" spans="1:10" ht="12.75">
      <c r="A62" s="25" t="s">
        <v>76</v>
      </c>
      <c r="B62" s="27">
        <v>57193.9</v>
      </c>
      <c r="C62" s="29">
        <v>48918.7</v>
      </c>
      <c r="D62" s="28">
        <f t="shared" si="3"/>
        <v>85.53132414470774</v>
      </c>
      <c r="I62" s="59"/>
      <c r="J62" s="55"/>
    </row>
    <row r="63" spans="1:10" ht="12.75">
      <c r="A63" s="25" t="s">
        <v>102</v>
      </c>
      <c r="B63" s="27">
        <v>460.4</v>
      </c>
      <c r="C63" s="29">
        <v>460.4</v>
      </c>
      <c r="D63" s="28">
        <f t="shared" si="3"/>
        <v>100</v>
      </c>
      <c r="E63" s="64"/>
      <c r="F63" s="64"/>
      <c r="I63" s="58"/>
      <c r="J63" s="56"/>
    </row>
    <row r="64" spans="1:9" ht="12.75">
      <c r="A64" s="25" t="s">
        <v>53</v>
      </c>
      <c r="B64" s="27">
        <v>27720.5</v>
      </c>
      <c r="C64" s="29">
        <v>25865.8</v>
      </c>
      <c r="D64" s="28">
        <f t="shared" si="3"/>
        <v>93.30928374307823</v>
      </c>
      <c r="I64" s="59"/>
    </row>
    <row r="65" spans="1:10" ht="12.75">
      <c r="A65" s="23" t="s">
        <v>34</v>
      </c>
      <c r="B65" s="31">
        <f>SUM(B66:B67)</f>
        <v>143219.1</v>
      </c>
      <c r="C65" s="31">
        <f>SUM(C66:C67)</f>
        <v>126862</v>
      </c>
      <c r="D65" s="22">
        <f t="shared" si="3"/>
        <v>88.57896747012094</v>
      </c>
      <c r="E65" s="59"/>
      <c r="F65" s="59"/>
      <c r="I65" s="59"/>
      <c r="J65" s="55"/>
    </row>
    <row r="66" spans="1:10" ht="12.75">
      <c r="A66" s="25" t="s">
        <v>54</v>
      </c>
      <c r="B66" s="27">
        <v>105258.1</v>
      </c>
      <c r="C66" s="29">
        <v>92892.2</v>
      </c>
      <c r="D66" s="28">
        <f t="shared" si="3"/>
        <v>88.25183050045554</v>
      </c>
      <c r="E66" s="59"/>
      <c r="F66" s="59"/>
      <c r="I66" s="59"/>
      <c r="J66" s="55"/>
    </row>
    <row r="67" spans="1:10" ht="12.75">
      <c r="A67" s="25" t="s">
        <v>55</v>
      </c>
      <c r="B67" s="27">
        <v>37961</v>
      </c>
      <c r="C67" s="29">
        <v>33969.8</v>
      </c>
      <c r="D67" s="28">
        <f t="shared" si="3"/>
        <v>89.4860514738811</v>
      </c>
      <c r="E67" s="59"/>
      <c r="F67" s="58"/>
      <c r="G67" s="57"/>
      <c r="I67" s="59"/>
      <c r="J67" s="55"/>
    </row>
    <row r="68" spans="1:9" ht="12.75" customHeight="1" hidden="1">
      <c r="A68" s="23" t="s">
        <v>83</v>
      </c>
      <c r="B68" s="31">
        <f>B69</f>
        <v>0</v>
      </c>
      <c r="C68" s="31">
        <f>C69</f>
        <v>0</v>
      </c>
      <c r="D68" s="22">
        <v>0</v>
      </c>
      <c r="E68" s="59"/>
      <c r="F68" s="59"/>
      <c r="I68" s="59"/>
    </row>
    <row r="69" spans="1:9" ht="12.75" customHeight="1" hidden="1">
      <c r="A69" s="25" t="s">
        <v>84</v>
      </c>
      <c r="B69" s="27">
        <v>0</v>
      </c>
      <c r="C69" s="29">
        <v>0</v>
      </c>
      <c r="D69" s="28">
        <v>0</v>
      </c>
      <c r="E69" s="59"/>
      <c r="F69" s="59"/>
      <c r="I69" s="59"/>
    </row>
    <row r="70" spans="1:10" ht="12.75">
      <c r="A70" s="23" t="s">
        <v>7</v>
      </c>
      <c r="B70" s="31">
        <f>B71+B72+B73+B74+B75</f>
        <v>179961.4</v>
      </c>
      <c r="C70" s="31">
        <f>C71+C72+C73+C74+C75</f>
        <v>158753.19999999998</v>
      </c>
      <c r="D70" s="22">
        <f aca="true" t="shared" si="4" ref="D70:D82">C70/B70*100</f>
        <v>88.21513946879719</v>
      </c>
      <c r="E70" s="59"/>
      <c r="F70" s="59"/>
      <c r="I70" s="59"/>
      <c r="J70" s="55"/>
    </row>
    <row r="71" spans="1:10" ht="12.75">
      <c r="A71" s="25" t="s">
        <v>56</v>
      </c>
      <c r="B71" s="27">
        <v>5715</v>
      </c>
      <c r="C71" s="29">
        <v>4955.7</v>
      </c>
      <c r="D71" s="28">
        <f t="shared" si="4"/>
        <v>86.71391076115485</v>
      </c>
      <c r="E71" s="59"/>
      <c r="F71" s="59"/>
      <c r="I71" s="59"/>
      <c r="J71" s="55"/>
    </row>
    <row r="72" spans="1:10" ht="12.75">
      <c r="A72" s="25" t="s">
        <v>57</v>
      </c>
      <c r="B72" s="27">
        <v>95994.4</v>
      </c>
      <c r="C72" s="29">
        <v>83691.7</v>
      </c>
      <c r="D72" s="28">
        <f t="shared" si="4"/>
        <v>87.18393989649397</v>
      </c>
      <c r="E72" s="59"/>
      <c r="F72" s="59"/>
      <c r="I72" s="58"/>
      <c r="J72" s="56"/>
    </row>
    <row r="73" spans="1:9" ht="12.75">
      <c r="A73" s="25" t="s">
        <v>58</v>
      </c>
      <c r="B73" s="27">
        <v>18924.9</v>
      </c>
      <c r="C73" s="29">
        <v>17314.4</v>
      </c>
      <c r="D73" s="28">
        <f t="shared" si="4"/>
        <v>91.49004750355351</v>
      </c>
      <c r="E73" s="59"/>
      <c r="F73" s="59"/>
      <c r="I73" s="59"/>
    </row>
    <row r="74" spans="1:9" ht="12.75">
      <c r="A74" s="25" t="s">
        <v>59</v>
      </c>
      <c r="B74" s="27">
        <v>38501.9</v>
      </c>
      <c r="C74" s="29">
        <v>35652.5</v>
      </c>
      <c r="D74" s="28">
        <f t="shared" si="4"/>
        <v>92.59932626701539</v>
      </c>
      <c r="E74" s="59"/>
      <c r="F74" s="59"/>
      <c r="I74" s="59"/>
    </row>
    <row r="75" spans="1:9" ht="12.75">
      <c r="A75" s="25" t="s">
        <v>60</v>
      </c>
      <c r="B75" s="27">
        <v>20825.2</v>
      </c>
      <c r="C75" s="29">
        <v>17138.9</v>
      </c>
      <c r="D75" s="28">
        <f t="shared" si="4"/>
        <v>82.29884947083342</v>
      </c>
      <c r="E75" s="59"/>
      <c r="F75" s="59"/>
      <c r="I75" s="59"/>
    </row>
    <row r="76" spans="1:9" ht="12.75">
      <c r="A76" s="23" t="s">
        <v>35</v>
      </c>
      <c r="B76" s="21">
        <f>B77+B78+B79</f>
        <v>21665.699999999997</v>
      </c>
      <c r="C76" s="21">
        <f>C77+C78+C79</f>
        <v>19625.3</v>
      </c>
      <c r="D76" s="22">
        <f t="shared" si="4"/>
        <v>90.58234905865031</v>
      </c>
      <c r="E76" s="59"/>
      <c r="F76" s="59"/>
      <c r="I76" s="59"/>
    </row>
    <row r="77" spans="1:9" ht="12.75">
      <c r="A77" s="25" t="s">
        <v>88</v>
      </c>
      <c r="B77" s="26">
        <v>12413.9</v>
      </c>
      <c r="C77" s="26">
        <v>10765.9</v>
      </c>
      <c r="D77" s="28">
        <f t="shared" si="4"/>
        <v>86.724558760744</v>
      </c>
      <c r="E77" s="65"/>
      <c r="F77" s="65"/>
      <c r="I77" s="59"/>
    </row>
    <row r="78" spans="1:9" ht="12.75">
      <c r="A78" s="25" t="s">
        <v>97</v>
      </c>
      <c r="B78" s="26">
        <v>4658.4</v>
      </c>
      <c r="C78" s="26">
        <v>4658.4</v>
      </c>
      <c r="D78" s="28">
        <f t="shared" si="4"/>
        <v>100</v>
      </c>
      <c r="E78" s="65"/>
      <c r="F78" s="65"/>
      <c r="I78" s="59"/>
    </row>
    <row r="79" spans="1:10" ht="12.75">
      <c r="A79" s="25" t="s">
        <v>87</v>
      </c>
      <c r="B79" s="26">
        <v>4593.4</v>
      </c>
      <c r="C79" s="26">
        <v>4201</v>
      </c>
      <c r="D79" s="28">
        <f t="shared" si="4"/>
        <v>91.45730831192581</v>
      </c>
      <c r="E79" s="59"/>
      <c r="F79" s="59"/>
      <c r="I79" s="58"/>
      <c r="J79" s="57"/>
    </row>
    <row r="80" spans="1:9" ht="12.75">
      <c r="A80" s="23" t="s">
        <v>36</v>
      </c>
      <c r="B80" s="21">
        <f>B81</f>
        <v>4689.8</v>
      </c>
      <c r="C80" s="21">
        <f>C81</f>
        <v>4422</v>
      </c>
      <c r="D80" s="22">
        <f t="shared" si="4"/>
        <v>94.28973516994328</v>
      </c>
      <c r="E80" s="59"/>
      <c r="F80" s="59"/>
      <c r="I80" s="59"/>
    </row>
    <row r="81" spans="1:9" ht="12.75">
      <c r="A81" s="25" t="s">
        <v>101</v>
      </c>
      <c r="B81" s="26">
        <v>4689.8</v>
      </c>
      <c r="C81" s="26">
        <v>4422</v>
      </c>
      <c r="D81" s="28">
        <f t="shared" si="4"/>
        <v>94.28973516994328</v>
      </c>
      <c r="E81" s="59"/>
      <c r="F81" s="59"/>
      <c r="I81" s="59"/>
    </row>
    <row r="82" spans="1:9" ht="12.75">
      <c r="A82" s="60" t="s">
        <v>28</v>
      </c>
      <c r="B82" s="61">
        <f>B35+B44+B46+B49+B54+B59+B65+B70+B76+B80</f>
        <v>1717928.8</v>
      </c>
      <c r="C82" s="61">
        <f>C35+C44+C46+C49+C54+C59+C65+C70+C76+C80</f>
        <v>1452836.1</v>
      </c>
      <c r="D82" s="62">
        <f t="shared" si="4"/>
        <v>84.56905198865053</v>
      </c>
      <c r="E82" s="59"/>
      <c r="F82" s="59"/>
      <c r="I82" s="59"/>
    </row>
    <row r="83" spans="1:9" ht="24">
      <c r="A83" s="23" t="s">
        <v>29</v>
      </c>
      <c r="B83" s="48">
        <f>B33-B82</f>
        <v>-41000.00000000023</v>
      </c>
      <c r="C83" s="31">
        <f>C33-C82</f>
        <v>3379.100000000093</v>
      </c>
      <c r="D83" s="22"/>
      <c r="E83" s="59"/>
      <c r="F83" s="59"/>
      <c r="I83" s="59"/>
    </row>
    <row r="84" spans="1:9" ht="12.75">
      <c r="A84" s="32"/>
      <c r="B84" s="33" t="s">
        <v>38</v>
      </c>
      <c r="C84" s="34"/>
      <c r="D84" s="7"/>
      <c r="E84" s="59"/>
      <c r="F84" s="58"/>
      <c r="G84" s="56"/>
      <c r="I84" s="59"/>
    </row>
    <row r="85" spans="1:10" ht="12.75">
      <c r="A85" s="35"/>
      <c r="B85" s="36"/>
      <c r="C85" s="37" t="s">
        <v>89</v>
      </c>
      <c r="D85" s="7"/>
      <c r="E85" s="59"/>
      <c r="F85" s="59"/>
      <c r="I85" s="58"/>
      <c r="J85" s="56"/>
    </row>
    <row r="86" spans="1:9" ht="22.5">
      <c r="A86" s="44" t="s">
        <v>1</v>
      </c>
      <c r="B86" s="42" t="s">
        <v>77</v>
      </c>
      <c r="C86" s="43" t="s">
        <v>32</v>
      </c>
      <c r="D86" s="7"/>
      <c r="E86" s="59"/>
      <c r="F86" s="59"/>
      <c r="I86" s="59"/>
    </row>
    <row r="87" spans="1:10" ht="24">
      <c r="A87" s="1" t="s">
        <v>30</v>
      </c>
      <c r="B87" s="6">
        <f>B88+B93</f>
        <v>41000</v>
      </c>
      <c r="C87" s="6">
        <f>C88+C93</f>
        <v>-3379.100000000093</v>
      </c>
      <c r="D87" s="7"/>
      <c r="E87" s="59"/>
      <c r="F87" s="59"/>
      <c r="I87" s="59"/>
      <c r="J87" s="55"/>
    </row>
    <row r="88" spans="1:4" ht="24">
      <c r="A88" s="38" t="s">
        <v>86</v>
      </c>
      <c r="B88" s="46">
        <f>B89</f>
        <v>0</v>
      </c>
      <c r="C88" s="46">
        <f>C89</f>
        <v>0</v>
      </c>
      <c r="D88" s="7"/>
    </row>
    <row r="89" spans="1:4" ht="24">
      <c r="A89" s="2" t="s">
        <v>66</v>
      </c>
      <c r="B89" s="3">
        <v>0</v>
      </c>
      <c r="C89" s="3">
        <v>0</v>
      </c>
      <c r="D89" s="15"/>
    </row>
    <row r="90" spans="1:4" ht="36">
      <c r="A90" s="2" t="s">
        <v>67</v>
      </c>
      <c r="B90" s="3">
        <v>0</v>
      </c>
      <c r="C90" s="3">
        <v>0</v>
      </c>
      <c r="D90" s="15"/>
    </row>
    <row r="91" spans="1:4" ht="36">
      <c r="A91" s="5" t="s">
        <v>68</v>
      </c>
      <c r="B91" s="3">
        <v>0</v>
      </c>
      <c r="C91" s="3">
        <v>0</v>
      </c>
      <c r="D91" s="7"/>
    </row>
    <row r="92" spans="1:4" ht="48">
      <c r="A92" s="5" t="s">
        <v>69</v>
      </c>
      <c r="B92" s="3">
        <v>0</v>
      </c>
      <c r="C92" s="3">
        <v>0</v>
      </c>
      <c r="D92" s="15"/>
    </row>
    <row r="93" spans="1:4" ht="12.75">
      <c r="A93" s="47" t="s">
        <v>74</v>
      </c>
      <c r="B93" s="46">
        <f>B94</f>
        <v>41000</v>
      </c>
      <c r="C93" s="46">
        <f>C94</f>
        <v>-3379.100000000093</v>
      </c>
      <c r="D93" s="15"/>
    </row>
    <row r="94" spans="1:4" ht="24">
      <c r="A94" s="5" t="s">
        <v>70</v>
      </c>
      <c r="B94" s="54">
        <f>B95+B99</f>
        <v>41000</v>
      </c>
      <c r="C94" s="4">
        <f>C95+C99</f>
        <v>-3379.100000000093</v>
      </c>
      <c r="D94" s="15"/>
    </row>
    <row r="95" spans="1:4" ht="12.75">
      <c r="A95" s="5" t="s">
        <v>78</v>
      </c>
      <c r="B95" s="54">
        <v>-1676928.8</v>
      </c>
      <c r="C95" s="4">
        <v>-1458945.6</v>
      </c>
      <c r="D95" s="15"/>
    </row>
    <row r="96" spans="1:4" ht="12.75">
      <c r="A96" s="5" t="s">
        <v>79</v>
      </c>
      <c r="B96" s="54">
        <v>-1676928.8</v>
      </c>
      <c r="C96" s="4">
        <v>-1458945.6</v>
      </c>
      <c r="D96" s="7"/>
    </row>
    <row r="97" spans="1:4" ht="24.75">
      <c r="A97" s="5" t="s">
        <v>80</v>
      </c>
      <c r="B97" s="54">
        <v>-1676928.8</v>
      </c>
      <c r="C97" s="4">
        <v>-1458945.6</v>
      </c>
      <c r="D97" s="45"/>
    </row>
    <row r="98" spans="1:4" ht="24.75">
      <c r="A98" s="5" t="s">
        <v>81</v>
      </c>
      <c r="B98" s="54">
        <v>-1676928.8</v>
      </c>
      <c r="C98" s="4">
        <v>-1458945.6</v>
      </c>
      <c r="D98" s="45"/>
    </row>
    <row r="99" spans="1:4" ht="15">
      <c r="A99" s="5" t="s">
        <v>71</v>
      </c>
      <c r="B99" s="54">
        <v>1717928.8</v>
      </c>
      <c r="C99" s="4">
        <v>1455566.5</v>
      </c>
      <c r="D99" s="45"/>
    </row>
    <row r="100" spans="1:4" ht="15">
      <c r="A100" s="5" t="s">
        <v>72</v>
      </c>
      <c r="B100" s="54">
        <v>1717928.8</v>
      </c>
      <c r="C100" s="4">
        <v>1455566.5</v>
      </c>
      <c r="D100" s="45"/>
    </row>
    <row r="101" spans="1:4" ht="24.75">
      <c r="A101" s="5" t="s">
        <v>75</v>
      </c>
      <c r="B101" s="54">
        <v>1717928.8</v>
      </c>
      <c r="C101" s="4">
        <v>1455566.5</v>
      </c>
      <c r="D101" s="45"/>
    </row>
    <row r="102" spans="1:4" ht="24.75">
      <c r="A102" s="5" t="s">
        <v>73</v>
      </c>
      <c r="B102" s="54">
        <v>1717928.8</v>
      </c>
      <c r="C102" s="4">
        <v>1455566.5</v>
      </c>
      <c r="D102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58">
      <selection activeCell="G84" sqref="G8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114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341143.4</v>
      </c>
      <c r="C7" s="21">
        <f>C8+C11+C12+C16+C17+C18+C20+C21+C22+C23+C10</f>
        <v>346279.60000000003</v>
      </c>
      <c r="D7" s="22">
        <f>C7/B7*100</f>
        <v>101.5055838688364</v>
      </c>
    </row>
    <row r="8" spans="1:4" ht="12.75">
      <c r="A8" s="23" t="s">
        <v>15</v>
      </c>
      <c r="B8" s="24">
        <f>B9</f>
        <v>140000</v>
      </c>
      <c r="C8" s="24">
        <f>C9</f>
        <v>145210.6</v>
      </c>
      <c r="D8" s="22">
        <f>C8/B8*100</f>
        <v>103.72185714285716</v>
      </c>
    </row>
    <row r="9" spans="1:4" ht="12.75">
      <c r="A9" s="25" t="s">
        <v>0</v>
      </c>
      <c r="B9" s="26">
        <v>140000</v>
      </c>
      <c r="C9" s="27">
        <v>145210.6</v>
      </c>
      <c r="D9" s="28">
        <f>C9/B9*100</f>
        <v>103.72185714285716</v>
      </c>
    </row>
    <row r="10" spans="1:4" ht="12.75">
      <c r="A10" s="23" t="s">
        <v>94</v>
      </c>
      <c r="B10" s="49">
        <v>16800</v>
      </c>
      <c r="C10" s="50">
        <v>16716.2</v>
      </c>
      <c r="D10" s="28">
        <f>C10/B10*100</f>
        <v>99.50119047619049</v>
      </c>
    </row>
    <row r="11" spans="1:4" ht="12.75">
      <c r="A11" s="23" t="s">
        <v>2</v>
      </c>
      <c r="B11" s="21">
        <v>32584</v>
      </c>
      <c r="C11" s="30">
        <v>32475.6</v>
      </c>
      <c r="D11" s="22">
        <f aca="true" t="shared" si="0" ref="D11:D21">C11/B11*100</f>
        <v>99.66732138472871</v>
      </c>
    </row>
    <row r="12" spans="1:4" ht="12.75">
      <c r="A12" s="23" t="s">
        <v>3</v>
      </c>
      <c r="B12" s="21">
        <f>B13+B14+B15</f>
        <v>21730</v>
      </c>
      <c r="C12" s="21">
        <f>C13+C14+C15</f>
        <v>21750.600000000002</v>
      </c>
      <c r="D12" s="22">
        <f t="shared" si="0"/>
        <v>100.09479981592271</v>
      </c>
    </row>
    <row r="13" spans="1:4" ht="12.75">
      <c r="A13" s="25" t="s">
        <v>96</v>
      </c>
      <c r="B13" s="26">
        <v>3000</v>
      </c>
      <c r="C13" s="26">
        <v>3149.8</v>
      </c>
      <c r="D13" s="22">
        <f t="shared" si="0"/>
        <v>104.99333333333334</v>
      </c>
    </row>
    <row r="14" spans="1:4" ht="12.75">
      <c r="A14" s="25" t="s">
        <v>8</v>
      </c>
      <c r="B14" s="26">
        <v>580</v>
      </c>
      <c r="C14" s="26">
        <v>582.9</v>
      </c>
      <c r="D14" s="22">
        <f t="shared" si="0"/>
        <v>100.49999999999999</v>
      </c>
    </row>
    <row r="15" spans="1:4" ht="12.75">
      <c r="A15" s="25" t="s">
        <v>95</v>
      </c>
      <c r="B15" s="26">
        <v>18150</v>
      </c>
      <c r="C15" s="26">
        <v>18017.9</v>
      </c>
      <c r="D15" s="22">
        <f t="shared" si="0"/>
        <v>99.27217630853995</v>
      </c>
    </row>
    <row r="16" spans="1:4" ht="12.75">
      <c r="A16" s="23" t="s">
        <v>19</v>
      </c>
      <c r="B16" s="21">
        <v>3600</v>
      </c>
      <c r="C16" s="31">
        <v>3613</v>
      </c>
      <c r="D16" s="22">
        <f t="shared" si="0"/>
        <v>100.3611111111111</v>
      </c>
    </row>
    <row r="17" spans="1:4" ht="36">
      <c r="A17" s="23" t="s">
        <v>37</v>
      </c>
      <c r="B17" s="21">
        <v>35400</v>
      </c>
      <c r="C17" s="31">
        <v>35584.4</v>
      </c>
      <c r="D17" s="22">
        <f t="shared" si="0"/>
        <v>100.52090395480226</v>
      </c>
    </row>
    <row r="18" spans="1:4" ht="24">
      <c r="A18" s="23" t="s">
        <v>9</v>
      </c>
      <c r="B18" s="21">
        <f>B19</f>
        <v>567</v>
      </c>
      <c r="C18" s="21">
        <f>C19</f>
        <v>571.9</v>
      </c>
      <c r="D18" s="22">
        <f t="shared" si="0"/>
        <v>100.8641975308642</v>
      </c>
    </row>
    <row r="19" spans="1:4" ht="12.75">
      <c r="A19" s="25" t="s">
        <v>10</v>
      </c>
      <c r="B19" s="26">
        <v>567</v>
      </c>
      <c r="C19" s="29">
        <v>571.9</v>
      </c>
      <c r="D19" s="28">
        <f t="shared" si="0"/>
        <v>100.8641975308642</v>
      </c>
    </row>
    <row r="20" spans="1:4" ht="24">
      <c r="A20" s="23" t="s">
        <v>11</v>
      </c>
      <c r="B20" s="21">
        <v>2700</v>
      </c>
      <c r="C20" s="31">
        <v>2765</v>
      </c>
      <c r="D20" s="22">
        <f t="shared" si="0"/>
        <v>102.40740740740742</v>
      </c>
    </row>
    <row r="21" spans="1:4" ht="24">
      <c r="A21" s="23" t="s">
        <v>20</v>
      </c>
      <c r="B21" s="21">
        <v>85916</v>
      </c>
      <c r="C21" s="30">
        <v>85767.6</v>
      </c>
      <c r="D21" s="22">
        <f t="shared" si="0"/>
        <v>99.82727315051912</v>
      </c>
    </row>
    <row r="22" spans="1:4" ht="12.75">
      <c r="A22" s="23" t="s">
        <v>21</v>
      </c>
      <c r="B22" s="21">
        <v>730</v>
      </c>
      <c r="C22" s="30">
        <v>700.2</v>
      </c>
      <c r="D22" s="22">
        <f>C22/B22*100</f>
        <v>95.91780821917808</v>
      </c>
    </row>
    <row r="23" spans="1:4" ht="12.75">
      <c r="A23" s="23" t="s">
        <v>4</v>
      </c>
      <c r="B23" s="21">
        <v>1116.4</v>
      </c>
      <c r="C23" s="30">
        <v>1124.5</v>
      </c>
      <c r="D23" s="22">
        <f>C23/B23*100</f>
        <v>100.72554639914009</v>
      </c>
    </row>
    <row r="24" spans="1:4" ht="12.75">
      <c r="A24" s="23" t="s">
        <v>16</v>
      </c>
      <c r="B24" s="21">
        <f>B25+B31+B32+B30</f>
        <v>1322046.9</v>
      </c>
      <c r="C24" s="21">
        <f>C25+C31+C32+C30</f>
        <v>1304926.9000000001</v>
      </c>
      <c r="D24" s="22">
        <f aca="true" t="shared" si="1" ref="D24:D32">C24/B24*100</f>
        <v>98.70503837647516</v>
      </c>
    </row>
    <row r="25" spans="1:4" ht="36">
      <c r="A25" s="25" t="s">
        <v>22</v>
      </c>
      <c r="B25" s="26">
        <f>B26+B27+B28+B29</f>
        <v>1320722.4</v>
      </c>
      <c r="C25" s="26">
        <f>C26+C27+C28+C29</f>
        <v>1303693.4000000001</v>
      </c>
      <c r="D25" s="28">
        <f t="shared" si="1"/>
        <v>98.71062987952655</v>
      </c>
    </row>
    <row r="26" spans="1:4" ht="24">
      <c r="A26" s="25" t="s">
        <v>23</v>
      </c>
      <c r="B26" s="26">
        <v>357564</v>
      </c>
      <c r="C26" s="29">
        <v>357564</v>
      </c>
      <c r="D26" s="28">
        <f t="shared" si="1"/>
        <v>100</v>
      </c>
    </row>
    <row r="27" spans="1:4" ht="24">
      <c r="A27" s="25" t="s">
        <v>24</v>
      </c>
      <c r="B27" s="26">
        <v>340743.1</v>
      </c>
      <c r="C27" s="29">
        <v>332482.4</v>
      </c>
      <c r="D27" s="28">
        <f t="shared" si="1"/>
        <v>97.57568091620932</v>
      </c>
    </row>
    <row r="28" spans="1:4" ht="24">
      <c r="A28" s="25" t="s">
        <v>25</v>
      </c>
      <c r="B28" s="26">
        <v>604239.1</v>
      </c>
      <c r="C28" s="29">
        <v>596386.2</v>
      </c>
      <c r="D28" s="28">
        <f t="shared" si="1"/>
        <v>98.70036546790831</v>
      </c>
    </row>
    <row r="29" spans="1:4" ht="12.75">
      <c r="A29" s="25" t="s">
        <v>26</v>
      </c>
      <c r="B29" s="26">
        <v>18176.2</v>
      </c>
      <c r="C29" s="29">
        <v>17260.8</v>
      </c>
      <c r="D29" s="28">
        <f t="shared" si="1"/>
        <v>94.96374379683321</v>
      </c>
    </row>
    <row r="30" spans="1:4" ht="24.75" customHeight="1">
      <c r="A30" s="66" t="s">
        <v>110</v>
      </c>
      <c r="B30" s="26">
        <v>324.5</v>
      </c>
      <c r="C30" s="29">
        <v>324.5</v>
      </c>
      <c r="D30" s="28">
        <f t="shared" si="1"/>
        <v>100</v>
      </c>
    </row>
    <row r="31" spans="1:4" ht="12.75">
      <c r="A31" s="25" t="s">
        <v>63</v>
      </c>
      <c r="B31" s="26">
        <v>1000</v>
      </c>
      <c r="C31" s="29">
        <v>909.4</v>
      </c>
      <c r="D31" s="28">
        <f t="shared" si="1"/>
        <v>90.94</v>
      </c>
    </row>
    <row r="32" spans="1:4" ht="48">
      <c r="A32" s="25" t="s">
        <v>64</v>
      </c>
      <c r="B32" s="26"/>
      <c r="C32" s="29">
        <v>-0.4</v>
      </c>
      <c r="D32" s="28" t="e">
        <f t="shared" si="1"/>
        <v>#DIV/0!</v>
      </c>
    </row>
    <row r="33" spans="1:4" ht="12.75">
      <c r="A33" s="60" t="s">
        <v>27</v>
      </c>
      <c r="B33" s="61">
        <f>B7+B24</f>
        <v>1663190.2999999998</v>
      </c>
      <c r="C33" s="61">
        <f>C7+C24</f>
        <v>1651206.5000000002</v>
      </c>
      <c r="D33" s="62">
        <f>C33/B33*100</f>
        <v>99.27946910224287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113477.50000000001</v>
      </c>
      <c r="C35" s="31">
        <f>SUM(C36:C43)</f>
        <v>107859.2</v>
      </c>
      <c r="D35" s="41">
        <f aca="true" t="shared" si="2" ref="D35:D41">C35/B35*100</f>
        <v>95.04897446630387</v>
      </c>
    </row>
    <row r="36" spans="1:9" ht="24">
      <c r="A36" s="25" t="s">
        <v>40</v>
      </c>
      <c r="B36" s="27">
        <v>2281.1</v>
      </c>
      <c r="C36" s="29">
        <v>2194.7</v>
      </c>
      <c r="D36" s="28">
        <f t="shared" si="2"/>
        <v>96.21235368900969</v>
      </c>
      <c r="I36" s="59"/>
    </row>
    <row r="37" spans="1:9" ht="36">
      <c r="A37" s="25" t="s">
        <v>41</v>
      </c>
      <c r="B37" s="27">
        <v>2030</v>
      </c>
      <c r="C37" s="29">
        <v>1885</v>
      </c>
      <c r="D37" s="28">
        <f t="shared" si="2"/>
        <v>92.85714285714286</v>
      </c>
      <c r="I37" s="59"/>
    </row>
    <row r="38" spans="1:9" ht="36">
      <c r="A38" s="25" t="s">
        <v>42</v>
      </c>
      <c r="B38" s="27">
        <v>81075.3</v>
      </c>
      <c r="C38" s="29">
        <v>76905.4</v>
      </c>
      <c r="D38" s="28">
        <f t="shared" si="2"/>
        <v>94.85675662008033</v>
      </c>
      <c r="G38" s="55"/>
      <c r="I38" s="59"/>
    </row>
    <row r="39" spans="1:9" ht="12.75">
      <c r="A39" s="25" t="s">
        <v>85</v>
      </c>
      <c r="B39" s="27">
        <v>25.5</v>
      </c>
      <c r="C39" s="29">
        <v>25.5</v>
      </c>
      <c r="D39" s="28">
        <f t="shared" si="2"/>
        <v>100</v>
      </c>
      <c r="G39" s="55"/>
      <c r="I39" s="59"/>
    </row>
    <row r="40" spans="1:9" ht="36">
      <c r="A40" s="25" t="s">
        <v>43</v>
      </c>
      <c r="B40" s="27">
        <v>10163.8</v>
      </c>
      <c r="C40" s="29">
        <v>9454.8</v>
      </c>
      <c r="D40" s="28">
        <f t="shared" si="2"/>
        <v>93.02426257895668</v>
      </c>
      <c r="G40" s="55"/>
      <c r="I40" s="59"/>
    </row>
    <row r="41" spans="1:9" ht="12.75">
      <c r="A41" s="25" t="s">
        <v>92</v>
      </c>
      <c r="B41" s="27">
        <v>0</v>
      </c>
      <c r="C41" s="29">
        <v>0</v>
      </c>
      <c r="D41" s="28" t="e">
        <f t="shared" si="2"/>
        <v>#DIV/0!</v>
      </c>
      <c r="G41" s="55"/>
      <c r="I41" s="59"/>
    </row>
    <row r="42" spans="1:9" ht="12.75">
      <c r="A42" s="25" t="s">
        <v>44</v>
      </c>
      <c r="B42" s="27">
        <v>0</v>
      </c>
      <c r="C42" s="29">
        <v>0</v>
      </c>
      <c r="D42" s="28">
        <v>0</v>
      </c>
      <c r="G42" s="55"/>
      <c r="I42" s="59"/>
    </row>
    <row r="43" spans="1:10" ht="12.75">
      <c r="A43" s="25" t="s">
        <v>45</v>
      </c>
      <c r="B43" s="27">
        <v>17901.8</v>
      </c>
      <c r="C43" s="29">
        <v>17393.8</v>
      </c>
      <c r="D43" s="28">
        <f aca="true" t="shared" si="3" ref="D43:D67">C43/B43*100</f>
        <v>97.16229652884067</v>
      </c>
      <c r="G43" s="55"/>
      <c r="I43" s="58"/>
      <c r="J43" s="56"/>
    </row>
    <row r="44" spans="1:9" ht="12.75">
      <c r="A44" s="23" t="s">
        <v>33</v>
      </c>
      <c r="B44" s="21">
        <f>B45</f>
        <v>1410</v>
      </c>
      <c r="C44" s="21">
        <f>C45</f>
        <v>1410</v>
      </c>
      <c r="D44" s="22">
        <f t="shared" si="3"/>
        <v>100</v>
      </c>
      <c r="G44" s="55"/>
      <c r="I44" s="59"/>
    </row>
    <row r="45" spans="1:11" ht="12.75">
      <c r="A45" s="25" t="s">
        <v>46</v>
      </c>
      <c r="B45" s="26">
        <v>1410</v>
      </c>
      <c r="C45" s="29">
        <v>1410</v>
      </c>
      <c r="D45" s="22">
        <f t="shared" si="3"/>
        <v>100</v>
      </c>
      <c r="G45" s="55"/>
      <c r="I45" s="58"/>
      <c r="J45" s="57"/>
      <c r="K45" s="57"/>
    </row>
    <row r="46" spans="1:9" ht="24">
      <c r="A46" s="23" t="s">
        <v>13</v>
      </c>
      <c r="B46" s="31">
        <f>B47+B48</f>
        <v>8332.9</v>
      </c>
      <c r="C46" s="31">
        <f>C47+C48</f>
        <v>8031.2</v>
      </c>
      <c r="D46" s="22">
        <f t="shared" si="3"/>
        <v>96.37941172940994</v>
      </c>
      <c r="G46" s="55"/>
      <c r="I46" s="59"/>
    </row>
    <row r="47" spans="1:9" ht="12" customHeight="1">
      <c r="A47" s="51" t="s">
        <v>98</v>
      </c>
      <c r="B47" s="27">
        <v>8182.9</v>
      </c>
      <c r="C47" s="29">
        <v>7881.2</v>
      </c>
      <c r="D47" s="28">
        <f t="shared" si="3"/>
        <v>96.3130430531963</v>
      </c>
      <c r="G47" s="55"/>
      <c r="I47" s="59"/>
    </row>
    <row r="48" spans="1:9" ht="23.25" customHeight="1">
      <c r="A48" s="51" t="s">
        <v>99</v>
      </c>
      <c r="B48" s="27">
        <v>150</v>
      </c>
      <c r="C48" s="29">
        <v>150</v>
      </c>
      <c r="D48" s="28">
        <f t="shared" si="3"/>
        <v>100</v>
      </c>
      <c r="G48" s="56"/>
      <c r="I48" s="59"/>
    </row>
    <row r="49" spans="1:9" ht="12.75">
      <c r="A49" s="23" t="s">
        <v>14</v>
      </c>
      <c r="B49" s="31">
        <f>SUM(B50:B53)</f>
        <v>166117.3</v>
      </c>
      <c r="C49" s="31">
        <f>SUM(C50:C53)</f>
        <v>164697.59999999998</v>
      </c>
      <c r="D49" s="22">
        <f t="shared" si="3"/>
        <v>99.14536294534042</v>
      </c>
      <c r="I49" s="59"/>
    </row>
    <row r="50" spans="1:9" ht="12.75">
      <c r="A50" s="25" t="s">
        <v>65</v>
      </c>
      <c r="B50" s="27">
        <v>36170.1</v>
      </c>
      <c r="C50" s="29">
        <v>36109</v>
      </c>
      <c r="D50" s="28">
        <f t="shared" si="3"/>
        <v>99.83107594394265</v>
      </c>
      <c r="I50" s="59"/>
    </row>
    <row r="51" spans="1:10" ht="12.75">
      <c r="A51" s="25" t="s">
        <v>47</v>
      </c>
      <c r="B51" s="27">
        <v>27954.5</v>
      </c>
      <c r="C51" s="29">
        <v>26701.1</v>
      </c>
      <c r="D51" s="28">
        <f t="shared" si="3"/>
        <v>95.51628539233397</v>
      </c>
      <c r="I51" s="58"/>
      <c r="J51" s="57"/>
    </row>
    <row r="52" spans="1:9" ht="12.75">
      <c r="A52" s="25" t="s">
        <v>90</v>
      </c>
      <c r="B52" s="27">
        <v>94985.2</v>
      </c>
      <c r="C52" s="29">
        <v>94899.7</v>
      </c>
      <c r="D52" s="28">
        <f t="shared" si="3"/>
        <v>99.9099859767627</v>
      </c>
      <c r="I52" s="59"/>
    </row>
    <row r="53" spans="1:10" ht="12.75">
      <c r="A53" s="25" t="s">
        <v>48</v>
      </c>
      <c r="B53" s="27">
        <v>7007.5</v>
      </c>
      <c r="C53" s="29">
        <v>6987.8</v>
      </c>
      <c r="D53" s="28">
        <f t="shared" si="3"/>
        <v>99.71887263646094</v>
      </c>
      <c r="I53" s="59"/>
      <c r="J53" s="55"/>
    </row>
    <row r="54" spans="1:10" ht="12.75">
      <c r="A54" s="23" t="s">
        <v>5</v>
      </c>
      <c r="B54" s="31">
        <f>SUM(B55:B58)</f>
        <v>385394.4</v>
      </c>
      <c r="C54" s="31">
        <f>SUM(C55:C58)</f>
        <v>375247.10000000003</v>
      </c>
      <c r="D54" s="22">
        <f t="shared" si="3"/>
        <v>97.3670349128062</v>
      </c>
      <c r="I54" s="59"/>
      <c r="J54" s="55"/>
    </row>
    <row r="55" spans="1:10" ht="12.75">
      <c r="A55" s="25" t="s">
        <v>49</v>
      </c>
      <c r="B55" s="27">
        <v>1428.9</v>
      </c>
      <c r="C55" s="29">
        <v>1428.9</v>
      </c>
      <c r="D55" s="28">
        <f t="shared" si="3"/>
        <v>100</v>
      </c>
      <c r="I55" s="59"/>
      <c r="J55" s="55"/>
    </row>
    <row r="56" spans="1:10" ht="12.75">
      <c r="A56" s="25" t="s">
        <v>50</v>
      </c>
      <c r="B56" s="27">
        <v>340811.8</v>
      </c>
      <c r="C56" s="29">
        <v>331930.9</v>
      </c>
      <c r="D56" s="28">
        <f t="shared" si="3"/>
        <v>97.39419233723716</v>
      </c>
      <c r="I56" s="59"/>
      <c r="J56" s="55"/>
    </row>
    <row r="57" spans="1:10" ht="12.75">
      <c r="A57" s="25" t="s">
        <v>82</v>
      </c>
      <c r="B57" s="27">
        <v>35443.2</v>
      </c>
      <c r="C57" s="29">
        <v>34799.6</v>
      </c>
      <c r="D57" s="28">
        <f t="shared" si="3"/>
        <v>98.18413687251716</v>
      </c>
      <c r="I57" s="58"/>
      <c r="J57" s="56"/>
    </row>
    <row r="58" spans="1:9" ht="24">
      <c r="A58" s="25" t="s">
        <v>93</v>
      </c>
      <c r="B58" s="27">
        <v>7710.5</v>
      </c>
      <c r="C58" s="29">
        <v>7087.7</v>
      </c>
      <c r="D58" s="28">
        <f t="shared" si="3"/>
        <v>91.92270280785941</v>
      </c>
      <c r="I58" s="59"/>
    </row>
    <row r="59" spans="1:10" ht="12.75">
      <c r="A59" s="23" t="s">
        <v>6</v>
      </c>
      <c r="B59" s="31">
        <f>SUM(B60:B64)</f>
        <v>665895</v>
      </c>
      <c r="C59" s="31">
        <f>SUM(C60:C64)</f>
        <v>653701.7000000001</v>
      </c>
      <c r="D59" s="22">
        <f t="shared" si="3"/>
        <v>98.16888548494885</v>
      </c>
      <c r="I59" s="59"/>
      <c r="J59" s="55"/>
    </row>
    <row r="60" spans="1:10" ht="12.75">
      <c r="A60" s="25" t="s">
        <v>51</v>
      </c>
      <c r="B60" s="27">
        <v>202361.5</v>
      </c>
      <c r="C60" s="29">
        <v>194406.5</v>
      </c>
      <c r="D60" s="28">
        <f t="shared" si="3"/>
        <v>96.06891627112864</v>
      </c>
      <c r="I60" s="59"/>
      <c r="J60" s="55"/>
    </row>
    <row r="61" spans="1:10" ht="12.75">
      <c r="A61" s="25" t="s">
        <v>52</v>
      </c>
      <c r="B61" s="27">
        <v>374678.2</v>
      </c>
      <c r="C61" s="29">
        <v>373762.9</v>
      </c>
      <c r="D61" s="28">
        <f t="shared" si="3"/>
        <v>99.75571036692287</v>
      </c>
      <c r="I61" s="59"/>
      <c r="J61" s="55"/>
    </row>
    <row r="62" spans="1:10" ht="12.75">
      <c r="A62" s="25" t="s">
        <v>76</v>
      </c>
      <c r="B62" s="27">
        <v>58699.1</v>
      </c>
      <c r="C62" s="29">
        <v>56375</v>
      </c>
      <c r="D62" s="28">
        <f t="shared" si="3"/>
        <v>96.0406547970923</v>
      </c>
      <c r="I62" s="59"/>
      <c r="J62" s="55"/>
    </row>
    <row r="63" spans="1:10" ht="12.75">
      <c r="A63" s="25" t="s">
        <v>102</v>
      </c>
      <c r="B63" s="27">
        <v>460.4</v>
      </c>
      <c r="C63" s="29">
        <v>460.4</v>
      </c>
      <c r="D63" s="28">
        <f t="shared" si="3"/>
        <v>100</v>
      </c>
      <c r="E63" s="64"/>
      <c r="F63" s="64"/>
      <c r="I63" s="58"/>
      <c r="J63" s="56"/>
    </row>
    <row r="64" spans="1:9" ht="12.75">
      <c r="A64" s="25" t="s">
        <v>53</v>
      </c>
      <c r="B64" s="27">
        <v>29695.8</v>
      </c>
      <c r="C64" s="29">
        <v>28696.9</v>
      </c>
      <c r="D64" s="28">
        <f t="shared" si="3"/>
        <v>96.6362246512975</v>
      </c>
      <c r="I64" s="59"/>
    </row>
    <row r="65" spans="1:10" ht="12.75">
      <c r="A65" s="23" t="s">
        <v>34</v>
      </c>
      <c r="B65" s="31">
        <f>SUM(B66:B67)</f>
        <v>151617.5</v>
      </c>
      <c r="C65" s="31">
        <f>SUM(C66:C67)</f>
        <v>145766</v>
      </c>
      <c r="D65" s="22">
        <f t="shared" si="3"/>
        <v>96.14061701320757</v>
      </c>
      <c r="E65" s="59"/>
      <c r="F65" s="59"/>
      <c r="I65" s="59"/>
      <c r="J65" s="55"/>
    </row>
    <row r="66" spans="1:10" ht="12.75">
      <c r="A66" s="25" t="s">
        <v>54</v>
      </c>
      <c r="B66" s="27">
        <v>111988.8</v>
      </c>
      <c r="C66" s="29">
        <v>107817</v>
      </c>
      <c r="D66" s="28">
        <f t="shared" si="3"/>
        <v>96.27480605203377</v>
      </c>
      <c r="E66" s="59"/>
      <c r="F66" s="59"/>
      <c r="I66" s="59"/>
      <c r="J66" s="55"/>
    </row>
    <row r="67" spans="1:10" ht="12.75">
      <c r="A67" s="25" t="s">
        <v>55</v>
      </c>
      <c r="B67" s="27">
        <v>39628.7</v>
      </c>
      <c r="C67" s="29">
        <v>37949</v>
      </c>
      <c r="D67" s="28">
        <f t="shared" si="3"/>
        <v>95.7614052441791</v>
      </c>
      <c r="E67" s="59"/>
      <c r="F67" s="58"/>
      <c r="G67" s="57"/>
      <c r="I67" s="59"/>
      <c r="J67" s="55"/>
    </row>
    <row r="68" spans="1:9" ht="12.75" customHeight="1" hidden="1">
      <c r="A68" s="23" t="s">
        <v>83</v>
      </c>
      <c r="B68" s="31">
        <f>B69</f>
        <v>0</v>
      </c>
      <c r="C68" s="31">
        <f>C69</f>
        <v>0</v>
      </c>
      <c r="D68" s="22">
        <v>0</v>
      </c>
      <c r="E68" s="59"/>
      <c r="F68" s="59"/>
      <c r="I68" s="59"/>
    </row>
    <row r="69" spans="1:9" ht="12.75" customHeight="1" hidden="1">
      <c r="A69" s="25" t="s">
        <v>84</v>
      </c>
      <c r="B69" s="27">
        <v>0</v>
      </c>
      <c r="C69" s="29">
        <v>0</v>
      </c>
      <c r="D69" s="28">
        <v>0</v>
      </c>
      <c r="E69" s="59"/>
      <c r="F69" s="59"/>
      <c r="I69" s="59"/>
    </row>
    <row r="70" spans="1:10" ht="12.75">
      <c r="A70" s="23" t="s">
        <v>7</v>
      </c>
      <c r="B70" s="31">
        <f>B71+B72+B73+B74+B75</f>
        <v>179700.9</v>
      </c>
      <c r="C70" s="31">
        <f>C71+C72+C73+C74+C75</f>
        <v>178390.9</v>
      </c>
      <c r="D70" s="22">
        <f aca="true" t="shared" si="4" ref="D70:D82">C70/B70*100</f>
        <v>99.27101088530998</v>
      </c>
      <c r="E70" s="59"/>
      <c r="F70" s="59"/>
      <c r="I70" s="59"/>
      <c r="J70" s="55"/>
    </row>
    <row r="71" spans="1:10" ht="12.75">
      <c r="A71" s="25" t="s">
        <v>56</v>
      </c>
      <c r="B71" s="27">
        <v>6046.4</v>
      </c>
      <c r="C71" s="29">
        <v>6046.4</v>
      </c>
      <c r="D71" s="28">
        <f t="shared" si="4"/>
        <v>100</v>
      </c>
      <c r="E71" s="59"/>
      <c r="F71" s="59"/>
      <c r="I71" s="59"/>
      <c r="J71" s="55"/>
    </row>
    <row r="72" spans="1:10" ht="12.75">
      <c r="A72" s="25" t="s">
        <v>57</v>
      </c>
      <c r="B72" s="27">
        <v>96709</v>
      </c>
      <c r="C72" s="29">
        <v>96239.8</v>
      </c>
      <c r="D72" s="28">
        <f t="shared" si="4"/>
        <v>99.51483315927163</v>
      </c>
      <c r="E72" s="59"/>
      <c r="F72" s="59"/>
      <c r="I72" s="58"/>
      <c r="J72" s="56"/>
    </row>
    <row r="73" spans="1:9" ht="12.75">
      <c r="A73" s="25" t="s">
        <v>58</v>
      </c>
      <c r="B73" s="27">
        <v>17935.9</v>
      </c>
      <c r="C73" s="29">
        <v>17920.6</v>
      </c>
      <c r="D73" s="28">
        <f t="shared" si="4"/>
        <v>99.91469622377464</v>
      </c>
      <c r="E73" s="59"/>
      <c r="F73" s="59"/>
      <c r="I73" s="59"/>
    </row>
    <row r="74" spans="1:9" ht="12.75">
      <c r="A74" s="25" t="s">
        <v>59</v>
      </c>
      <c r="B74" s="27">
        <v>38861.9</v>
      </c>
      <c r="C74" s="29">
        <v>38075.9</v>
      </c>
      <c r="D74" s="28">
        <f t="shared" si="4"/>
        <v>97.97745349558308</v>
      </c>
      <c r="E74" s="59"/>
      <c r="F74" s="59"/>
      <c r="I74" s="59"/>
    </row>
    <row r="75" spans="1:9" ht="12.75">
      <c r="A75" s="25" t="s">
        <v>60</v>
      </c>
      <c r="B75" s="27">
        <v>20147.7</v>
      </c>
      <c r="C75" s="29">
        <v>20108.2</v>
      </c>
      <c r="D75" s="28">
        <f t="shared" si="4"/>
        <v>99.80394784516346</v>
      </c>
      <c r="E75" s="59"/>
      <c r="F75" s="59"/>
      <c r="I75" s="59"/>
    </row>
    <row r="76" spans="1:9" ht="12.75">
      <c r="A76" s="23" t="s">
        <v>35</v>
      </c>
      <c r="B76" s="21">
        <f>B77+B78+B79</f>
        <v>22001.800000000003</v>
      </c>
      <c r="C76" s="21">
        <f>C77+C78+C79</f>
        <v>21475</v>
      </c>
      <c r="D76" s="22">
        <f>C76/B76*100</f>
        <v>97.60565044678161</v>
      </c>
      <c r="E76" s="59"/>
      <c r="F76" s="59"/>
      <c r="I76" s="59"/>
    </row>
    <row r="77" spans="1:9" ht="12.75">
      <c r="A77" s="25" t="s">
        <v>88</v>
      </c>
      <c r="B77" s="26">
        <v>12440.2</v>
      </c>
      <c r="C77" s="26">
        <v>12181.5</v>
      </c>
      <c r="D77" s="28">
        <f t="shared" si="4"/>
        <v>97.92045143968747</v>
      </c>
      <c r="E77" s="65"/>
      <c r="F77" s="65"/>
      <c r="I77" s="59"/>
    </row>
    <row r="78" spans="1:9" ht="12.75">
      <c r="A78" s="25" t="s">
        <v>97</v>
      </c>
      <c r="B78" s="26">
        <v>4658.6</v>
      </c>
      <c r="C78" s="26">
        <v>4658.6</v>
      </c>
      <c r="D78" s="28">
        <f t="shared" si="4"/>
        <v>100</v>
      </c>
      <c r="E78" s="65"/>
      <c r="F78" s="65"/>
      <c r="I78" s="59"/>
    </row>
    <row r="79" spans="1:10" ht="12.75">
      <c r="A79" s="25" t="s">
        <v>87</v>
      </c>
      <c r="B79" s="26">
        <v>4903</v>
      </c>
      <c r="C79" s="26">
        <v>4634.9</v>
      </c>
      <c r="D79" s="28">
        <f t="shared" si="4"/>
        <v>94.53191923312258</v>
      </c>
      <c r="E79" s="59"/>
      <c r="F79" s="59"/>
      <c r="I79" s="58"/>
      <c r="J79" s="57"/>
    </row>
    <row r="80" spans="1:9" ht="12.75">
      <c r="A80" s="23" t="s">
        <v>36</v>
      </c>
      <c r="B80" s="21">
        <f>B81</f>
        <v>4743</v>
      </c>
      <c r="C80" s="21">
        <f>C81</f>
        <v>4743</v>
      </c>
      <c r="D80" s="22">
        <f t="shared" si="4"/>
        <v>100</v>
      </c>
      <c r="E80" s="59"/>
      <c r="F80" s="59"/>
      <c r="I80" s="59"/>
    </row>
    <row r="81" spans="1:9" ht="12.75">
      <c r="A81" s="25" t="s">
        <v>101</v>
      </c>
      <c r="B81" s="26">
        <v>4743</v>
      </c>
      <c r="C81" s="26">
        <v>4743</v>
      </c>
      <c r="D81" s="28">
        <f t="shared" si="4"/>
        <v>100</v>
      </c>
      <c r="E81" s="59"/>
      <c r="F81" s="59"/>
      <c r="I81" s="59"/>
    </row>
    <row r="82" spans="1:9" ht="12.75">
      <c r="A82" s="60" t="s">
        <v>28</v>
      </c>
      <c r="B82" s="61">
        <f>B35+B44+B46+B49+B54+B59+B65+B70+B76+B80</f>
        <v>1698690.3</v>
      </c>
      <c r="C82" s="61">
        <f>C35+C44+C46+C49+C54+C59+C65+C70+C76+C80</f>
        <v>1661321.7000000002</v>
      </c>
      <c r="D82" s="62">
        <f t="shared" si="4"/>
        <v>97.80015227025198</v>
      </c>
      <c r="E82" s="59"/>
      <c r="F82" s="59"/>
      <c r="I82" s="59"/>
    </row>
    <row r="83" spans="1:9" ht="24">
      <c r="A83" s="23" t="s">
        <v>29</v>
      </c>
      <c r="B83" s="48">
        <f>B33-B82</f>
        <v>-35500.00000000023</v>
      </c>
      <c r="C83" s="31">
        <f>C33-C82</f>
        <v>-10115.199999999953</v>
      </c>
      <c r="D83" s="22"/>
      <c r="E83" s="59"/>
      <c r="F83" s="59"/>
      <c r="I83" s="59"/>
    </row>
    <row r="84" spans="1:9" ht="12.75">
      <c r="A84" s="32"/>
      <c r="B84" s="33" t="s">
        <v>38</v>
      </c>
      <c r="C84" s="34"/>
      <c r="D84" s="7"/>
      <c r="E84" s="59"/>
      <c r="F84" s="58"/>
      <c r="G84" s="56"/>
      <c r="I84" s="59"/>
    </row>
    <row r="85" spans="1:10" ht="12.75">
      <c r="A85" s="35"/>
      <c r="B85" s="36"/>
      <c r="C85" s="37" t="s">
        <v>89</v>
      </c>
      <c r="D85" s="7"/>
      <c r="E85" s="59"/>
      <c r="F85" s="59"/>
      <c r="I85" s="58"/>
      <c r="J85" s="56"/>
    </row>
    <row r="86" spans="1:9" ht="22.5">
      <c r="A86" s="44" t="s">
        <v>1</v>
      </c>
      <c r="B86" s="42" t="s">
        <v>77</v>
      </c>
      <c r="C86" s="43" t="s">
        <v>32</v>
      </c>
      <c r="D86" s="7"/>
      <c r="E86" s="59"/>
      <c r="F86" s="59"/>
      <c r="I86" s="59"/>
    </row>
    <row r="87" spans="1:10" ht="24">
      <c r="A87" s="1" t="s">
        <v>30</v>
      </c>
      <c r="B87" s="6">
        <f>B88+B93</f>
        <v>35500</v>
      </c>
      <c r="C87" s="6">
        <f>C88+C93</f>
        <v>10115.199999999953</v>
      </c>
      <c r="D87" s="7"/>
      <c r="E87" s="59"/>
      <c r="F87" s="59"/>
      <c r="I87" s="59"/>
      <c r="J87" s="55"/>
    </row>
    <row r="88" spans="1:4" ht="24">
      <c r="A88" s="38" t="s">
        <v>86</v>
      </c>
      <c r="B88" s="46">
        <f>B89</f>
        <v>0</v>
      </c>
      <c r="C88" s="46">
        <f>C89</f>
        <v>0</v>
      </c>
      <c r="D88" s="7"/>
    </row>
    <row r="89" spans="1:4" ht="24">
      <c r="A89" s="2" t="s">
        <v>66</v>
      </c>
      <c r="B89" s="3">
        <v>0</v>
      </c>
      <c r="C89" s="3">
        <v>0</v>
      </c>
      <c r="D89" s="15"/>
    </row>
    <row r="90" spans="1:4" ht="36">
      <c r="A90" s="2" t="s">
        <v>67</v>
      </c>
      <c r="B90" s="3">
        <v>0</v>
      </c>
      <c r="C90" s="3">
        <v>0</v>
      </c>
      <c r="D90" s="15"/>
    </row>
    <row r="91" spans="1:4" ht="36">
      <c r="A91" s="5" t="s">
        <v>68</v>
      </c>
      <c r="B91" s="3">
        <v>0</v>
      </c>
      <c r="C91" s="3">
        <v>0</v>
      </c>
      <c r="D91" s="7"/>
    </row>
    <row r="92" spans="1:4" ht="48">
      <c r="A92" s="5" t="s">
        <v>69</v>
      </c>
      <c r="B92" s="3">
        <v>0</v>
      </c>
      <c r="C92" s="3">
        <v>0</v>
      </c>
      <c r="D92" s="15"/>
    </row>
    <row r="93" spans="1:4" ht="12.75">
      <c r="A93" s="47" t="s">
        <v>74</v>
      </c>
      <c r="B93" s="46">
        <f>B94</f>
        <v>35500</v>
      </c>
      <c r="C93" s="46">
        <f>C94</f>
        <v>10115.199999999953</v>
      </c>
      <c r="D93" s="15"/>
    </row>
    <row r="94" spans="1:4" ht="24">
      <c r="A94" s="5" t="s">
        <v>70</v>
      </c>
      <c r="B94" s="54">
        <f>B95+B99</f>
        <v>35500</v>
      </c>
      <c r="C94" s="4">
        <f>C95+C99</f>
        <v>10115.199999999953</v>
      </c>
      <c r="D94" s="15"/>
    </row>
    <row r="95" spans="1:4" ht="12.75">
      <c r="A95" s="5" t="s">
        <v>78</v>
      </c>
      <c r="B95" s="54">
        <v>-1663190.3</v>
      </c>
      <c r="C95" s="4">
        <v>-1654133.5</v>
      </c>
      <c r="D95" s="15"/>
    </row>
    <row r="96" spans="1:4" ht="12.75">
      <c r="A96" s="5" t="s">
        <v>79</v>
      </c>
      <c r="B96" s="54">
        <v>-1663190.3</v>
      </c>
      <c r="C96" s="4">
        <v>-1654133.5</v>
      </c>
      <c r="D96" s="7"/>
    </row>
    <row r="97" spans="1:4" ht="24.75">
      <c r="A97" s="5" t="s">
        <v>80</v>
      </c>
      <c r="B97" s="54">
        <v>-1663190.3</v>
      </c>
      <c r="C97" s="4">
        <v>-1654133.5</v>
      </c>
      <c r="D97" s="45"/>
    </row>
    <row r="98" spans="1:4" ht="24.75">
      <c r="A98" s="5" t="s">
        <v>81</v>
      </c>
      <c r="B98" s="54">
        <v>-1663190.3</v>
      </c>
      <c r="C98" s="4">
        <v>-1654133.5</v>
      </c>
      <c r="D98" s="45"/>
    </row>
    <row r="99" spans="1:4" ht="15">
      <c r="A99" s="5" t="s">
        <v>71</v>
      </c>
      <c r="B99" s="54">
        <v>1698690.3</v>
      </c>
      <c r="C99" s="4">
        <v>1664248.7</v>
      </c>
      <c r="D99" s="45"/>
    </row>
    <row r="100" spans="1:4" ht="15">
      <c r="A100" s="5" t="s">
        <v>72</v>
      </c>
      <c r="B100" s="54">
        <v>1698690.3</v>
      </c>
      <c r="C100" s="4">
        <v>1664248.7</v>
      </c>
      <c r="D100" s="45"/>
    </row>
    <row r="101" spans="1:4" ht="24.75">
      <c r="A101" s="5" t="s">
        <v>75</v>
      </c>
      <c r="B101" s="54">
        <v>1698690.3</v>
      </c>
      <c r="C101" s="4">
        <v>1664248.7</v>
      </c>
      <c r="D101" s="45"/>
    </row>
    <row r="102" spans="1:4" ht="24.75">
      <c r="A102" s="5" t="s">
        <v>73</v>
      </c>
      <c r="B102" s="54">
        <v>1698690.3</v>
      </c>
      <c r="C102" s="4">
        <v>1664248.7</v>
      </c>
      <c r="D102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0" sqref="C10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103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210964.9</v>
      </c>
      <c r="C7" s="21">
        <f>C8+C11+C12+C16+C17+C18+C20+C21+C22+C23+C10</f>
        <v>99071.5</v>
      </c>
      <c r="D7" s="22">
        <f>C7/B7*100</f>
        <v>46.961129552830826</v>
      </c>
    </row>
    <row r="8" spans="1:4" ht="12.75">
      <c r="A8" s="23" t="s">
        <v>15</v>
      </c>
      <c r="B8" s="24">
        <f>B9</f>
        <v>119178</v>
      </c>
      <c r="C8" s="24">
        <f>C9</f>
        <v>16144.2</v>
      </c>
      <c r="D8" s="22">
        <f>C8/B8*100</f>
        <v>13.546292100891105</v>
      </c>
    </row>
    <row r="9" spans="1:4" ht="12.75">
      <c r="A9" s="25" t="s">
        <v>0</v>
      </c>
      <c r="B9" s="26">
        <v>119178</v>
      </c>
      <c r="C9" s="27">
        <v>16144.2</v>
      </c>
      <c r="D9" s="28">
        <f>C9/B9*100</f>
        <v>13.546292100891105</v>
      </c>
    </row>
    <row r="10" spans="1:4" ht="12.75">
      <c r="A10" s="23" t="s">
        <v>94</v>
      </c>
      <c r="B10" s="49">
        <v>14480</v>
      </c>
      <c r="C10" s="50">
        <v>1356.8</v>
      </c>
      <c r="D10" s="28"/>
    </row>
    <row r="11" spans="1:4" ht="12.75">
      <c r="A11" s="23" t="s">
        <v>2</v>
      </c>
      <c r="B11" s="21">
        <v>23380</v>
      </c>
      <c r="C11" s="30">
        <v>2530</v>
      </c>
      <c r="D11" s="22">
        <f aca="true" t="shared" si="0" ref="D11:D20">C11/B11*100</f>
        <v>10.821214713430283</v>
      </c>
    </row>
    <row r="12" spans="1:4" ht="12.75">
      <c r="A12" s="23" t="s">
        <v>3</v>
      </c>
      <c r="B12" s="21">
        <f>B13+B14+B15</f>
        <v>16645</v>
      </c>
      <c r="C12" s="21">
        <f>C13+C14+C15</f>
        <v>1768.9</v>
      </c>
      <c r="D12" s="22">
        <f t="shared" si="0"/>
        <v>10.627215379993993</v>
      </c>
    </row>
    <row r="13" spans="1:4" ht="12.75">
      <c r="A13" s="25" t="s">
        <v>96</v>
      </c>
      <c r="B13" s="21">
        <v>2100</v>
      </c>
      <c r="C13" s="26">
        <v>273.1</v>
      </c>
      <c r="D13" s="22">
        <f t="shared" si="0"/>
        <v>13.004761904761905</v>
      </c>
    </row>
    <row r="14" spans="1:4" ht="12.75">
      <c r="A14" s="25" t="s">
        <v>8</v>
      </c>
      <c r="B14" s="26">
        <v>545</v>
      </c>
      <c r="C14" s="26">
        <v>48.8</v>
      </c>
      <c r="D14" s="22">
        <f t="shared" si="0"/>
        <v>8.954128440366972</v>
      </c>
    </row>
    <row r="15" spans="1:4" ht="12.75">
      <c r="A15" s="25" t="s">
        <v>95</v>
      </c>
      <c r="B15" s="26">
        <v>14000</v>
      </c>
      <c r="C15" s="26">
        <v>1447</v>
      </c>
      <c r="D15" s="22">
        <f t="shared" si="0"/>
        <v>10.335714285714285</v>
      </c>
    </row>
    <row r="16" spans="1:4" ht="12.75">
      <c r="A16" s="23" t="s">
        <v>19</v>
      </c>
      <c r="B16" s="21">
        <v>2680</v>
      </c>
      <c r="C16" s="31">
        <v>479.2</v>
      </c>
      <c r="D16" s="22">
        <f t="shared" si="0"/>
        <v>17.880597014925375</v>
      </c>
    </row>
    <row r="17" spans="1:4" ht="36">
      <c r="A17" s="23" t="s">
        <v>37</v>
      </c>
      <c r="B17" s="21">
        <v>29780</v>
      </c>
      <c r="C17" s="31">
        <v>4866.1</v>
      </c>
      <c r="D17" s="22">
        <f t="shared" si="0"/>
        <v>16.340161182001346</v>
      </c>
    </row>
    <row r="18" spans="1:4" ht="24">
      <c r="A18" s="23" t="s">
        <v>9</v>
      </c>
      <c r="B18" s="21">
        <f>B19</f>
        <v>167</v>
      </c>
      <c r="C18" s="21">
        <f>C19</f>
        <v>342.8</v>
      </c>
      <c r="D18" s="22">
        <f t="shared" si="0"/>
        <v>205.2694610778443</v>
      </c>
    </row>
    <row r="19" spans="1:4" ht="12.75">
      <c r="A19" s="25" t="s">
        <v>10</v>
      </c>
      <c r="B19" s="26">
        <v>167</v>
      </c>
      <c r="C19" s="29">
        <v>342.8</v>
      </c>
      <c r="D19" s="28">
        <f t="shared" si="0"/>
        <v>205.2694610778443</v>
      </c>
    </row>
    <row r="20" spans="1:4" ht="24">
      <c r="A20" s="23" t="s">
        <v>11</v>
      </c>
      <c r="B20" s="21">
        <v>2420</v>
      </c>
      <c r="C20" s="31">
        <v>323</v>
      </c>
      <c r="D20" s="22">
        <f t="shared" si="0"/>
        <v>13.347107438016529</v>
      </c>
    </row>
    <row r="21" spans="1:4" ht="24">
      <c r="A21" s="23" t="s">
        <v>20</v>
      </c>
      <c r="B21" s="21">
        <v>1500</v>
      </c>
      <c r="C21" s="30">
        <v>71058.7</v>
      </c>
      <c r="D21" s="22" t="s">
        <v>61</v>
      </c>
    </row>
    <row r="22" spans="1:4" ht="12.75">
      <c r="A22" s="23" t="s">
        <v>21</v>
      </c>
      <c r="B22" s="21">
        <v>200</v>
      </c>
      <c r="C22" s="30">
        <v>70.8</v>
      </c>
      <c r="D22" s="22">
        <f>C22/B22*100</f>
        <v>35.4</v>
      </c>
    </row>
    <row r="23" spans="1:4" ht="12.75">
      <c r="A23" s="23" t="s">
        <v>4</v>
      </c>
      <c r="B23" s="21">
        <v>534.9</v>
      </c>
      <c r="C23" s="30">
        <v>131</v>
      </c>
      <c r="D23" s="22" t="s">
        <v>61</v>
      </c>
    </row>
    <row r="24" spans="1:4" ht="12.75">
      <c r="A24" s="23" t="s">
        <v>16</v>
      </c>
      <c r="B24" s="21">
        <f>B25+B30+B31</f>
        <v>1201174</v>
      </c>
      <c r="C24" s="21">
        <f>C25+C30+C31</f>
        <v>102451.6</v>
      </c>
      <c r="D24" s="22">
        <f aca="true" t="shared" si="1" ref="D24:D30">C24/B24*100</f>
        <v>8.529288845745912</v>
      </c>
    </row>
    <row r="25" spans="1:4" ht="36">
      <c r="A25" s="25" t="s">
        <v>22</v>
      </c>
      <c r="B25" s="26">
        <f>B26+B27+B28+B29</f>
        <v>1196174</v>
      </c>
      <c r="C25" s="26">
        <f>C26+C27+C28+C29</f>
        <v>102451.6</v>
      </c>
      <c r="D25" s="28">
        <f t="shared" si="1"/>
        <v>8.564941220926054</v>
      </c>
    </row>
    <row r="26" spans="1:4" ht="24">
      <c r="A26" s="25" t="s">
        <v>23</v>
      </c>
      <c r="B26" s="26">
        <v>329944</v>
      </c>
      <c r="C26" s="29">
        <v>39581</v>
      </c>
      <c r="D26" s="28">
        <f t="shared" si="1"/>
        <v>11.996278156293188</v>
      </c>
    </row>
    <row r="27" spans="1:4" ht="24">
      <c r="A27" s="25" t="s">
        <v>24</v>
      </c>
      <c r="B27" s="26">
        <v>292787.3</v>
      </c>
      <c r="C27" s="29">
        <v>1194.4</v>
      </c>
      <c r="D27" s="28">
        <f t="shared" si="1"/>
        <v>0.4079411914382899</v>
      </c>
    </row>
    <row r="28" spans="1:4" ht="24">
      <c r="A28" s="25" t="s">
        <v>25</v>
      </c>
      <c r="B28" s="26">
        <v>555873.5</v>
      </c>
      <c r="C28" s="29">
        <v>58891.9</v>
      </c>
      <c r="D28" s="28">
        <f t="shared" si="1"/>
        <v>10.594478779794324</v>
      </c>
    </row>
    <row r="29" spans="1:4" ht="12.75">
      <c r="A29" s="25" t="s">
        <v>26</v>
      </c>
      <c r="B29" s="26">
        <v>17569.2</v>
      </c>
      <c r="C29" s="29">
        <v>2784.3</v>
      </c>
      <c r="D29" s="28">
        <f t="shared" si="1"/>
        <v>15.847619698108053</v>
      </c>
    </row>
    <row r="30" spans="1:4" ht="12.75">
      <c r="A30" s="25" t="s">
        <v>63</v>
      </c>
      <c r="B30" s="26">
        <v>5000</v>
      </c>
      <c r="C30" s="29">
        <v>0</v>
      </c>
      <c r="D30" s="28">
        <f t="shared" si="1"/>
        <v>0</v>
      </c>
    </row>
    <row r="31" spans="1:4" ht="48">
      <c r="A31" s="25" t="s">
        <v>64</v>
      </c>
      <c r="B31" s="26"/>
      <c r="C31" s="29"/>
      <c r="D31" s="28"/>
    </row>
    <row r="32" spans="1:4" ht="12.75">
      <c r="A32" s="23" t="s">
        <v>27</v>
      </c>
      <c r="B32" s="21">
        <f>B7+B24</f>
        <v>1412138.9</v>
      </c>
      <c r="C32" s="21">
        <f>C7+C24</f>
        <v>201523.1</v>
      </c>
      <c r="D32" s="52">
        <f>C32/B32*100</f>
        <v>14.270770389513384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82641.20000000001</v>
      </c>
      <c r="C34" s="31">
        <f>SUM(C35:C42)</f>
        <v>10861.8</v>
      </c>
      <c r="D34" s="41">
        <f aca="true" t="shared" si="2" ref="D34:D40">C34/B34*100</f>
        <v>13.143323185045713</v>
      </c>
    </row>
    <row r="35" spans="1:4" ht="24">
      <c r="A35" s="25" t="s">
        <v>40</v>
      </c>
      <c r="B35" s="27">
        <v>1635</v>
      </c>
      <c r="C35" s="29">
        <v>222</v>
      </c>
      <c r="D35" s="28">
        <f t="shared" si="2"/>
        <v>13.577981651376147</v>
      </c>
    </row>
    <row r="36" spans="1:4" ht="36">
      <c r="A36" s="25" t="s">
        <v>41</v>
      </c>
      <c r="B36" s="27">
        <v>1578</v>
      </c>
      <c r="C36" s="29">
        <v>271.8</v>
      </c>
      <c r="D36" s="28">
        <f t="shared" si="2"/>
        <v>17.224334600760457</v>
      </c>
    </row>
    <row r="37" spans="1:4" ht="36">
      <c r="A37" s="25" t="s">
        <v>42</v>
      </c>
      <c r="B37" s="27">
        <v>60782.6</v>
      </c>
      <c r="C37" s="29">
        <v>8298.8</v>
      </c>
      <c r="D37" s="28">
        <f t="shared" si="2"/>
        <v>13.653249449678032</v>
      </c>
    </row>
    <row r="38" spans="1:4" ht="12.75">
      <c r="A38" s="25" t="s">
        <v>85</v>
      </c>
      <c r="B38" s="27">
        <v>25.5</v>
      </c>
      <c r="C38" s="29">
        <v>0</v>
      </c>
      <c r="D38" s="28">
        <f t="shared" si="2"/>
        <v>0</v>
      </c>
    </row>
    <row r="39" spans="1:4" ht="36">
      <c r="A39" s="25" t="s">
        <v>43</v>
      </c>
      <c r="B39" s="27">
        <v>8047</v>
      </c>
      <c r="C39" s="29">
        <v>857.1</v>
      </c>
      <c r="D39" s="28">
        <f t="shared" si="2"/>
        <v>10.651174350689699</v>
      </c>
    </row>
    <row r="40" spans="1:4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</row>
    <row r="41" spans="1:4" ht="12.75">
      <c r="A41" s="25" t="s">
        <v>44</v>
      </c>
      <c r="B41" s="27">
        <v>300</v>
      </c>
      <c r="C41" s="29">
        <v>0</v>
      </c>
      <c r="D41" s="28">
        <v>0</v>
      </c>
    </row>
    <row r="42" spans="1:4" ht="12.75">
      <c r="A42" s="25" t="s">
        <v>45</v>
      </c>
      <c r="B42" s="27">
        <v>10273.1</v>
      </c>
      <c r="C42" s="29">
        <v>1212.1</v>
      </c>
      <c r="D42" s="28">
        <f aca="true" t="shared" si="3" ref="D42:D66">C42/B42*100</f>
        <v>11.79877544266093</v>
      </c>
    </row>
    <row r="43" spans="1:4" ht="12.75">
      <c r="A43" s="23" t="s">
        <v>33</v>
      </c>
      <c r="B43" s="21">
        <f>B44</f>
        <v>1279.8</v>
      </c>
      <c r="C43" s="21">
        <f>C44</f>
        <v>171.1</v>
      </c>
      <c r="D43" s="22">
        <f t="shared" si="3"/>
        <v>13.369276449445225</v>
      </c>
    </row>
    <row r="44" spans="1:4" ht="12.75">
      <c r="A44" s="25" t="s">
        <v>46</v>
      </c>
      <c r="B44" s="26">
        <v>1279.8</v>
      </c>
      <c r="C44" s="29">
        <v>171.1</v>
      </c>
      <c r="D44" s="22">
        <f t="shared" si="3"/>
        <v>13.369276449445225</v>
      </c>
    </row>
    <row r="45" spans="1:4" ht="24">
      <c r="A45" s="23" t="s">
        <v>13</v>
      </c>
      <c r="B45" s="31">
        <f>B46+B47</f>
        <v>5803</v>
      </c>
      <c r="C45" s="31">
        <f>C46+C47</f>
        <v>482</v>
      </c>
      <c r="D45" s="22">
        <f t="shared" si="3"/>
        <v>8.306048595554023</v>
      </c>
    </row>
    <row r="46" spans="1:4" ht="12" customHeight="1">
      <c r="A46" s="51" t="s">
        <v>98</v>
      </c>
      <c r="B46" s="27">
        <v>5771.5</v>
      </c>
      <c r="C46" s="29">
        <v>482</v>
      </c>
      <c r="D46" s="28">
        <f t="shared" si="3"/>
        <v>8.351381789829333</v>
      </c>
    </row>
    <row r="47" spans="1:4" ht="23.25" customHeight="1">
      <c r="A47" s="51" t="s">
        <v>99</v>
      </c>
      <c r="B47" s="27">
        <v>31.5</v>
      </c>
      <c r="C47" s="29">
        <v>0</v>
      </c>
      <c r="D47" s="28">
        <f t="shared" si="3"/>
        <v>0</v>
      </c>
    </row>
    <row r="48" spans="1:4" ht="12.75">
      <c r="A48" s="23" t="s">
        <v>14</v>
      </c>
      <c r="B48" s="31">
        <f>SUM(B49:B52)</f>
        <v>113292</v>
      </c>
      <c r="C48" s="31">
        <f>SUM(C49:C52)</f>
        <v>7276</v>
      </c>
      <c r="D48" s="22">
        <f t="shared" si="3"/>
        <v>6.422342266002895</v>
      </c>
    </row>
    <row r="49" spans="1:4" ht="12.75">
      <c r="A49" s="25" t="s">
        <v>65</v>
      </c>
      <c r="B49" s="27">
        <v>32373.7</v>
      </c>
      <c r="C49" s="29">
        <v>0</v>
      </c>
      <c r="D49" s="28">
        <f t="shared" si="3"/>
        <v>0</v>
      </c>
    </row>
    <row r="50" spans="1:4" ht="12.75">
      <c r="A50" s="25" t="s">
        <v>47</v>
      </c>
      <c r="B50" s="27">
        <v>21982</v>
      </c>
      <c r="C50" s="29">
        <v>3210.5</v>
      </c>
      <c r="D50" s="28">
        <f t="shared" si="3"/>
        <v>14.60513147120371</v>
      </c>
    </row>
    <row r="51" spans="1:4" ht="12.75">
      <c r="A51" s="25" t="s">
        <v>90</v>
      </c>
      <c r="B51" s="27">
        <v>51255.8</v>
      </c>
      <c r="C51" s="29">
        <v>3791.4</v>
      </c>
      <c r="D51" s="28">
        <f t="shared" si="3"/>
        <v>7.397016532763121</v>
      </c>
    </row>
    <row r="52" spans="1:4" ht="12.75">
      <c r="A52" s="25" t="s">
        <v>48</v>
      </c>
      <c r="B52" s="27">
        <v>7680.5</v>
      </c>
      <c r="C52" s="29">
        <v>274.1</v>
      </c>
      <c r="D52" s="28">
        <f t="shared" si="3"/>
        <v>3.5687780743441184</v>
      </c>
    </row>
    <row r="53" spans="1:4" ht="12.75">
      <c r="A53" s="23" t="s">
        <v>5</v>
      </c>
      <c r="B53" s="31">
        <f>SUM(B54:B57)</f>
        <v>358338</v>
      </c>
      <c r="C53" s="31">
        <f>SUM(C54:C57)</f>
        <v>1751.3</v>
      </c>
      <c r="D53" s="22">
        <f t="shared" si="3"/>
        <v>0.4887285188844052</v>
      </c>
    </row>
    <row r="54" spans="1:4" ht="12.75">
      <c r="A54" s="25" t="s">
        <v>49</v>
      </c>
      <c r="B54" s="27">
        <v>904.7</v>
      </c>
      <c r="C54" s="29">
        <v>304.7</v>
      </c>
      <c r="D54" s="28">
        <f t="shared" si="3"/>
        <v>33.679672819719244</v>
      </c>
    </row>
    <row r="55" spans="1:4" ht="12.75">
      <c r="A55" s="25" t="s">
        <v>50</v>
      </c>
      <c r="B55" s="27">
        <v>335460</v>
      </c>
      <c r="C55" s="29">
        <v>147.6</v>
      </c>
      <c r="D55" s="28">
        <f t="shared" si="3"/>
        <v>0.04399928456447862</v>
      </c>
    </row>
    <row r="56" spans="1:4" ht="12.75">
      <c r="A56" s="25" t="s">
        <v>82</v>
      </c>
      <c r="B56" s="27">
        <v>15382.8</v>
      </c>
      <c r="C56" s="29">
        <v>531.2</v>
      </c>
      <c r="D56" s="28">
        <f t="shared" si="3"/>
        <v>3.453207478482461</v>
      </c>
    </row>
    <row r="57" spans="1:4" ht="24">
      <c r="A57" s="25" t="s">
        <v>93</v>
      </c>
      <c r="B57" s="27">
        <v>6590.5</v>
      </c>
      <c r="C57" s="29">
        <v>767.8</v>
      </c>
      <c r="D57" s="28">
        <f t="shared" si="3"/>
        <v>11.650102420150215</v>
      </c>
    </row>
    <row r="58" spans="1:4" ht="12.75">
      <c r="A58" s="23" t="s">
        <v>6</v>
      </c>
      <c r="B58" s="31">
        <f>SUM(B59:B63)</f>
        <v>571439.6999999998</v>
      </c>
      <c r="C58" s="31">
        <f>SUM(C59:C63)</f>
        <v>80422.79999999999</v>
      </c>
      <c r="D58" s="22">
        <f t="shared" si="3"/>
        <v>14.07371591438257</v>
      </c>
    </row>
    <row r="59" spans="1:4" ht="12.75">
      <c r="A59" s="25" t="s">
        <v>51</v>
      </c>
      <c r="B59" s="27">
        <v>167911.8</v>
      </c>
      <c r="C59" s="29">
        <v>23762.8</v>
      </c>
      <c r="D59" s="28">
        <f t="shared" si="3"/>
        <v>14.151953585156015</v>
      </c>
    </row>
    <row r="60" spans="1:4" ht="12.75">
      <c r="A60" s="25" t="s">
        <v>52</v>
      </c>
      <c r="B60" s="27">
        <v>337143.1</v>
      </c>
      <c r="C60" s="29">
        <v>47358.4</v>
      </c>
      <c r="D60" s="28">
        <f t="shared" si="3"/>
        <v>14.04697293226526</v>
      </c>
    </row>
    <row r="61" spans="1:4" ht="12.75">
      <c r="A61" s="25" t="s">
        <v>76</v>
      </c>
      <c r="B61" s="27">
        <v>43486</v>
      </c>
      <c r="C61" s="29">
        <v>6646.7</v>
      </c>
      <c r="D61" s="28">
        <f t="shared" si="3"/>
        <v>15.284689325300096</v>
      </c>
    </row>
    <row r="62" spans="1:4" ht="12.75">
      <c r="A62" s="25" t="s">
        <v>102</v>
      </c>
      <c r="B62" s="27">
        <v>393.1</v>
      </c>
      <c r="C62" s="29">
        <v>0</v>
      </c>
      <c r="D62" s="28">
        <f t="shared" si="3"/>
        <v>0</v>
      </c>
    </row>
    <row r="63" spans="1:4" ht="12.75">
      <c r="A63" s="25" t="s">
        <v>53</v>
      </c>
      <c r="B63" s="27">
        <v>22505.7</v>
      </c>
      <c r="C63" s="29">
        <v>2654.9</v>
      </c>
      <c r="D63" s="28">
        <f t="shared" si="3"/>
        <v>11.796567091892276</v>
      </c>
    </row>
    <row r="64" spans="1:4" ht="12.75">
      <c r="A64" s="23" t="s">
        <v>34</v>
      </c>
      <c r="B64" s="31">
        <f>SUM(B65:B66)</f>
        <v>110661.2</v>
      </c>
      <c r="C64" s="31">
        <f>SUM(C65:C66)</f>
        <v>18221.6</v>
      </c>
      <c r="D64" s="22">
        <f t="shared" si="3"/>
        <v>16.466114591202697</v>
      </c>
    </row>
    <row r="65" spans="1:4" ht="12.75">
      <c r="A65" s="25" t="s">
        <v>54</v>
      </c>
      <c r="B65" s="27">
        <v>79752.7</v>
      </c>
      <c r="C65" s="29">
        <v>13120.3</v>
      </c>
      <c r="D65" s="28">
        <f t="shared" si="3"/>
        <v>16.451229864318073</v>
      </c>
    </row>
    <row r="66" spans="1:4" ht="12.75">
      <c r="A66" s="25" t="s">
        <v>55</v>
      </c>
      <c r="B66" s="27">
        <v>30908.5</v>
      </c>
      <c r="C66" s="29">
        <v>5101.3</v>
      </c>
      <c r="D66" s="28">
        <f t="shared" si="3"/>
        <v>16.50452140996813</v>
      </c>
    </row>
    <row r="67" spans="1:4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</row>
    <row r="68" spans="1:4" ht="12.75" customHeight="1" hidden="1">
      <c r="A68" s="25" t="s">
        <v>84</v>
      </c>
      <c r="B68" s="27">
        <v>0</v>
      </c>
      <c r="C68" s="29">
        <v>0</v>
      </c>
      <c r="D68" s="28">
        <v>0</v>
      </c>
    </row>
    <row r="69" spans="1:4" ht="12.75">
      <c r="A69" s="23" t="s">
        <v>7</v>
      </c>
      <c r="B69" s="31">
        <f>B70+B71+B72+B73+B74</f>
        <v>153855.69999999998</v>
      </c>
      <c r="C69" s="31">
        <f>C70+C71+C72+C73+C74</f>
        <v>19308.8</v>
      </c>
      <c r="D69" s="22">
        <f aca="true" t="shared" si="4" ref="D69:D81">C69/B69*100</f>
        <v>12.549941276143816</v>
      </c>
    </row>
    <row r="70" spans="1:4" ht="12.75">
      <c r="A70" s="25" t="s">
        <v>56</v>
      </c>
      <c r="B70" s="27">
        <v>4000</v>
      </c>
      <c r="C70" s="29">
        <v>929.3</v>
      </c>
      <c r="D70" s="28">
        <f t="shared" si="4"/>
        <v>23.232499999999998</v>
      </c>
    </row>
    <row r="71" spans="1:4" ht="12.75">
      <c r="A71" s="25" t="s">
        <v>57</v>
      </c>
      <c r="B71" s="27">
        <v>89452.5</v>
      </c>
      <c r="C71" s="29">
        <v>12404.6</v>
      </c>
      <c r="D71" s="28">
        <f t="shared" si="4"/>
        <v>13.867247980771918</v>
      </c>
    </row>
    <row r="72" spans="1:4" ht="12.75">
      <c r="A72" s="25" t="s">
        <v>58</v>
      </c>
      <c r="B72" s="27">
        <v>5819.2</v>
      </c>
      <c r="C72" s="29">
        <v>535.7</v>
      </c>
      <c r="D72" s="28">
        <f t="shared" si="4"/>
        <v>9.205732746769318</v>
      </c>
    </row>
    <row r="73" spans="1:4" ht="12.75">
      <c r="A73" s="25" t="s">
        <v>59</v>
      </c>
      <c r="B73" s="27">
        <v>38048.1</v>
      </c>
      <c r="C73" s="29">
        <v>3629.5</v>
      </c>
      <c r="D73" s="28">
        <f t="shared" si="4"/>
        <v>9.539241118478978</v>
      </c>
    </row>
    <row r="74" spans="1:4" ht="12.75">
      <c r="A74" s="25" t="s">
        <v>60</v>
      </c>
      <c r="B74" s="27">
        <v>16535.9</v>
      </c>
      <c r="C74" s="29">
        <v>1809.7</v>
      </c>
      <c r="D74" s="28">
        <f t="shared" si="4"/>
        <v>10.944067150865692</v>
      </c>
    </row>
    <row r="75" spans="1:4" ht="12.75">
      <c r="A75" s="23" t="s">
        <v>35</v>
      </c>
      <c r="B75" s="21">
        <f>B76+B77+B78</f>
        <v>17783.3</v>
      </c>
      <c r="C75" s="21">
        <f>C76+C77+C78</f>
        <v>2680.3</v>
      </c>
      <c r="D75" s="22">
        <f t="shared" si="4"/>
        <v>15.072005758211358</v>
      </c>
    </row>
    <row r="76" spans="1:4" ht="12.75">
      <c r="A76" s="25" t="s">
        <v>88</v>
      </c>
      <c r="B76" s="26">
        <v>9044</v>
      </c>
      <c r="C76" s="26">
        <v>1983.8</v>
      </c>
      <c r="D76" s="28">
        <f t="shared" si="4"/>
        <v>21.934984520123837</v>
      </c>
    </row>
    <row r="77" spans="1:4" ht="12.75">
      <c r="A77" s="25" t="s">
        <v>97</v>
      </c>
      <c r="B77" s="26">
        <v>4404.3</v>
      </c>
      <c r="C77" s="26">
        <v>19</v>
      </c>
      <c r="D77" s="28">
        <f t="shared" si="4"/>
        <v>0.431396589696433</v>
      </c>
    </row>
    <row r="78" spans="1:4" ht="12.75">
      <c r="A78" s="25" t="s">
        <v>87</v>
      </c>
      <c r="B78" s="26">
        <v>4335</v>
      </c>
      <c r="C78" s="26">
        <v>677.5</v>
      </c>
      <c r="D78" s="28">
        <f t="shared" si="4"/>
        <v>15.628604382929643</v>
      </c>
    </row>
    <row r="79" spans="1:4" ht="12.75">
      <c r="A79" s="23" t="s">
        <v>36</v>
      </c>
      <c r="B79" s="21">
        <f>B80</f>
        <v>2945</v>
      </c>
      <c r="C79" s="21">
        <f>C80</f>
        <v>541.9</v>
      </c>
      <c r="D79" s="22">
        <f t="shared" si="4"/>
        <v>18.400679117147707</v>
      </c>
    </row>
    <row r="80" spans="1:4" ht="12.75">
      <c r="A80" s="25" t="s">
        <v>101</v>
      </c>
      <c r="B80" s="26">
        <v>2945</v>
      </c>
      <c r="C80" s="26">
        <v>541.9</v>
      </c>
      <c r="D80" s="28">
        <f t="shared" si="4"/>
        <v>18.400679117147707</v>
      </c>
    </row>
    <row r="81" spans="1:4" ht="12.75">
      <c r="A81" s="39" t="s">
        <v>28</v>
      </c>
      <c r="B81" s="31">
        <f>B34+B43+B45+B48+B53+B58+B64+B69+B75+B79</f>
        <v>1418038.8999999997</v>
      </c>
      <c r="C81" s="40">
        <f>C34+C43+C45+C48+C53+C58+C64+C67+C69+C75+C79</f>
        <v>141717.59999999995</v>
      </c>
      <c r="D81" s="41">
        <f t="shared" si="4"/>
        <v>9.993914835481592</v>
      </c>
    </row>
    <row r="82" spans="1:4" ht="24">
      <c r="A82" s="23" t="s">
        <v>29</v>
      </c>
      <c r="B82" s="48">
        <f>B32-B81</f>
        <v>-5899.999999999767</v>
      </c>
      <c r="C82" s="31">
        <f>C32-C81</f>
        <v>59805.50000000006</v>
      </c>
      <c r="D82" s="22"/>
    </row>
    <row r="83" spans="1:4" ht="12.75">
      <c r="A83" s="32"/>
      <c r="B83" s="33" t="s">
        <v>38</v>
      </c>
      <c r="C83" s="34"/>
      <c r="D83" s="7"/>
    </row>
    <row r="84" spans="1:4" ht="12.75">
      <c r="A84" s="35"/>
      <c r="B84" s="36"/>
      <c r="C84" s="37" t="s">
        <v>89</v>
      </c>
      <c r="D84" s="7"/>
    </row>
    <row r="85" spans="1:4" ht="22.5">
      <c r="A85" s="44" t="s">
        <v>1</v>
      </c>
      <c r="B85" s="42" t="s">
        <v>77</v>
      </c>
      <c r="C85" s="43" t="s">
        <v>32</v>
      </c>
      <c r="D85" s="7"/>
    </row>
    <row r="86" spans="1:4" ht="24">
      <c r="A86" s="1" t="s">
        <v>30</v>
      </c>
      <c r="B86" s="6">
        <f>B87+B92</f>
        <v>5900</v>
      </c>
      <c r="C86" s="6">
        <f>C87+C92</f>
        <v>-59805.5</v>
      </c>
      <c r="D86" s="7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5900</v>
      </c>
      <c r="C92" s="46">
        <f>C93</f>
        <v>-59805.5</v>
      </c>
      <c r="D92" s="15"/>
    </row>
    <row r="93" spans="1:4" ht="24">
      <c r="A93" s="5" t="s">
        <v>70</v>
      </c>
      <c r="B93" s="54">
        <f>B94+B98</f>
        <v>5900</v>
      </c>
      <c r="C93" s="4">
        <f>C94+C98</f>
        <v>-59805.5</v>
      </c>
      <c r="D93" s="15"/>
    </row>
    <row r="94" spans="1:4" ht="12.75">
      <c r="A94" s="5" t="s">
        <v>78</v>
      </c>
      <c r="B94" s="54">
        <v>-1412138.9</v>
      </c>
      <c r="C94" s="4">
        <v>-201874.1</v>
      </c>
      <c r="D94" s="15"/>
    </row>
    <row r="95" spans="1:4" ht="12.75">
      <c r="A95" s="5" t="s">
        <v>79</v>
      </c>
      <c r="B95" s="54">
        <v>-1412138.9</v>
      </c>
      <c r="C95" s="4">
        <v>-201874.1</v>
      </c>
      <c r="D95" s="7"/>
    </row>
    <row r="96" spans="1:4" ht="24.75">
      <c r="A96" s="5" t="s">
        <v>80</v>
      </c>
      <c r="B96" s="54">
        <v>-1412138.9</v>
      </c>
      <c r="C96" s="4">
        <v>-201874.1</v>
      </c>
      <c r="D96" s="45"/>
    </row>
    <row r="97" spans="1:4" ht="24.75">
      <c r="A97" s="5" t="s">
        <v>81</v>
      </c>
      <c r="B97" s="54">
        <v>-1412138.9</v>
      </c>
      <c r="C97" s="4">
        <v>-201874.1</v>
      </c>
      <c r="D97" s="45"/>
    </row>
    <row r="98" spans="1:4" ht="15">
      <c r="A98" s="5" t="s">
        <v>71</v>
      </c>
      <c r="B98" s="54">
        <v>1418038.9</v>
      </c>
      <c r="C98" s="4">
        <v>142068.6</v>
      </c>
      <c r="D98" s="45"/>
    </row>
    <row r="99" spans="1:4" ht="15">
      <c r="A99" s="5" t="s">
        <v>72</v>
      </c>
      <c r="B99" s="54">
        <v>1418038.9</v>
      </c>
      <c r="C99" s="4">
        <v>142068.6</v>
      </c>
      <c r="D99" s="45"/>
    </row>
    <row r="100" spans="1:4" ht="24.75">
      <c r="A100" s="5" t="s">
        <v>75</v>
      </c>
      <c r="B100" s="54">
        <v>1418038.9</v>
      </c>
      <c r="C100" s="4">
        <v>142068.6</v>
      </c>
      <c r="D100" s="45"/>
    </row>
    <row r="101" spans="1:4" ht="24.75">
      <c r="A101" s="5" t="s">
        <v>73</v>
      </c>
      <c r="B101" s="54">
        <v>1418038.9</v>
      </c>
      <c r="C101" s="4">
        <v>142068.6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52">
      <selection activeCell="C82" sqref="C8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104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285964.9</v>
      </c>
      <c r="C7" s="21">
        <f>C8+C11+C12+C16+C17+C18+C20+C21+C22+C23+C10</f>
        <v>133878.7</v>
      </c>
      <c r="D7" s="22">
        <f>C7/B7*100</f>
        <v>46.81647992463411</v>
      </c>
    </row>
    <row r="8" spans="1:4" ht="12.75">
      <c r="A8" s="23" t="s">
        <v>15</v>
      </c>
      <c r="B8" s="24">
        <f>B9</f>
        <v>119178</v>
      </c>
      <c r="C8" s="24">
        <f>C9</f>
        <v>29098.4</v>
      </c>
      <c r="D8" s="22">
        <f>C8/B8*100</f>
        <v>24.415915689137258</v>
      </c>
    </row>
    <row r="9" spans="1:4" ht="12.75">
      <c r="A9" s="25" t="s">
        <v>0</v>
      </c>
      <c r="B9" s="26">
        <v>119178</v>
      </c>
      <c r="C9" s="27">
        <v>29098.4</v>
      </c>
      <c r="D9" s="28">
        <f>C9/B9*100</f>
        <v>24.415915689137258</v>
      </c>
    </row>
    <row r="10" spans="1:4" ht="12.75">
      <c r="A10" s="23" t="s">
        <v>94</v>
      </c>
      <c r="B10" s="49">
        <v>14480</v>
      </c>
      <c r="C10" s="50">
        <v>3736</v>
      </c>
      <c r="D10" s="28">
        <f>C10/B10*100</f>
        <v>25.80110497237569</v>
      </c>
    </row>
    <row r="11" spans="1:4" ht="12.75">
      <c r="A11" s="23" t="s">
        <v>2</v>
      </c>
      <c r="B11" s="21">
        <v>23380</v>
      </c>
      <c r="C11" s="30">
        <v>13282.4</v>
      </c>
      <c r="D11" s="22">
        <f aca="true" t="shared" si="0" ref="D11:D20">C11/B11*100</f>
        <v>56.8109495295124</v>
      </c>
    </row>
    <row r="12" spans="1:4" ht="12.75">
      <c r="A12" s="23" t="s">
        <v>3</v>
      </c>
      <c r="B12" s="21">
        <f>B13+B14+B15</f>
        <v>16645</v>
      </c>
      <c r="C12" s="21">
        <f>C13+C14+C15</f>
        <v>3798.6</v>
      </c>
      <c r="D12" s="22">
        <f t="shared" si="0"/>
        <v>22.821267647942324</v>
      </c>
    </row>
    <row r="13" spans="1:4" ht="12.75">
      <c r="A13" s="25" t="s">
        <v>96</v>
      </c>
      <c r="B13" s="21">
        <v>2100</v>
      </c>
      <c r="C13" s="26">
        <v>334.1</v>
      </c>
      <c r="D13" s="22">
        <f t="shared" si="0"/>
        <v>15.90952380952381</v>
      </c>
    </row>
    <row r="14" spans="1:4" ht="12.75">
      <c r="A14" s="25" t="s">
        <v>8</v>
      </c>
      <c r="B14" s="26">
        <v>545</v>
      </c>
      <c r="C14" s="26">
        <v>75</v>
      </c>
      <c r="D14" s="22">
        <f t="shared" si="0"/>
        <v>13.761467889908257</v>
      </c>
    </row>
    <row r="15" spans="1:4" ht="12.75">
      <c r="A15" s="25" t="s">
        <v>95</v>
      </c>
      <c r="B15" s="26">
        <v>14000</v>
      </c>
      <c r="C15" s="26">
        <v>3389.5</v>
      </c>
      <c r="D15" s="22">
        <f t="shared" si="0"/>
        <v>24.210714285714285</v>
      </c>
    </row>
    <row r="16" spans="1:4" ht="12.75">
      <c r="A16" s="23" t="s">
        <v>19</v>
      </c>
      <c r="B16" s="21">
        <v>2680</v>
      </c>
      <c r="C16" s="31">
        <v>794</v>
      </c>
      <c r="D16" s="22">
        <f t="shared" si="0"/>
        <v>29.626865671641788</v>
      </c>
    </row>
    <row r="17" spans="1:4" ht="36">
      <c r="A17" s="23" t="s">
        <v>37</v>
      </c>
      <c r="B17" s="21">
        <v>29780</v>
      </c>
      <c r="C17" s="31">
        <v>7221.4</v>
      </c>
      <c r="D17" s="22">
        <f t="shared" si="0"/>
        <v>24.24916051040967</v>
      </c>
    </row>
    <row r="18" spans="1:4" ht="24">
      <c r="A18" s="23" t="s">
        <v>9</v>
      </c>
      <c r="B18" s="21">
        <f>B19</f>
        <v>167</v>
      </c>
      <c r="C18" s="21">
        <f>C19</f>
        <v>376</v>
      </c>
      <c r="D18" s="22">
        <f t="shared" si="0"/>
        <v>225.14970059880238</v>
      </c>
    </row>
    <row r="19" spans="1:4" ht="12.75">
      <c r="A19" s="25" t="s">
        <v>10</v>
      </c>
      <c r="B19" s="26">
        <v>167</v>
      </c>
      <c r="C19" s="29">
        <v>376</v>
      </c>
      <c r="D19" s="28">
        <f t="shared" si="0"/>
        <v>225.14970059880238</v>
      </c>
    </row>
    <row r="20" spans="1:4" ht="24">
      <c r="A20" s="23" t="s">
        <v>11</v>
      </c>
      <c r="B20" s="21">
        <v>2420</v>
      </c>
      <c r="C20" s="31">
        <v>579.3</v>
      </c>
      <c r="D20" s="22">
        <f t="shared" si="0"/>
        <v>23.93801652892562</v>
      </c>
    </row>
    <row r="21" spans="1:4" ht="24">
      <c r="A21" s="23" t="s">
        <v>20</v>
      </c>
      <c r="B21" s="21">
        <v>76500</v>
      </c>
      <c r="C21" s="30">
        <v>74686.7</v>
      </c>
      <c r="D21" s="22" t="s">
        <v>61</v>
      </c>
    </row>
    <row r="22" spans="1:4" ht="12.75">
      <c r="A22" s="23" t="s">
        <v>21</v>
      </c>
      <c r="B22" s="21">
        <v>200</v>
      </c>
      <c r="C22" s="30">
        <v>174.1</v>
      </c>
      <c r="D22" s="22">
        <f>C22/B22*100</f>
        <v>87.05</v>
      </c>
    </row>
    <row r="23" spans="1:4" ht="12.75">
      <c r="A23" s="23" t="s">
        <v>4</v>
      </c>
      <c r="B23" s="21">
        <v>534.9</v>
      </c>
      <c r="C23" s="30">
        <v>131.8</v>
      </c>
      <c r="D23" s="22" t="s">
        <v>61</v>
      </c>
    </row>
    <row r="24" spans="1:4" ht="12.75">
      <c r="A24" s="23" t="s">
        <v>16</v>
      </c>
      <c r="B24" s="21">
        <f>B25+B30+B31</f>
        <v>1209674</v>
      </c>
      <c r="C24" s="21">
        <f>C25+C30+C31</f>
        <v>186641.19999999998</v>
      </c>
      <c r="D24" s="22">
        <f aca="true" t="shared" si="1" ref="D24:D30">C24/B24*100</f>
        <v>15.429049479446528</v>
      </c>
    </row>
    <row r="25" spans="1:4" ht="36">
      <c r="A25" s="25" t="s">
        <v>22</v>
      </c>
      <c r="B25" s="26">
        <f>B26+B27+B28+B29</f>
        <v>1204674</v>
      </c>
      <c r="C25" s="26">
        <f>C26+C27+C28+C29</f>
        <v>186342.69999999998</v>
      </c>
      <c r="D25" s="28">
        <f t="shared" si="1"/>
        <v>15.468309268731623</v>
      </c>
    </row>
    <row r="26" spans="1:4" ht="24">
      <c r="A26" s="25" t="s">
        <v>23</v>
      </c>
      <c r="B26" s="26">
        <v>329944</v>
      </c>
      <c r="C26" s="29">
        <v>65888.9</v>
      </c>
      <c r="D26" s="28">
        <f t="shared" si="1"/>
        <v>19.969722134665275</v>
      </c>
    </row>
    <row r="27" spans="1:4" ht="24">
      <c r="A27" s="25" t="s">
        <v>24</v>
      </c>
      <c r="B27" s="26">
        <v>301287.3</v>
      </c>
      <c r="C27" s="29">
        <v>5034.5</v>
      </c>
      <c r="D27" s="28">
        <f t="shared" si="1"/>
        <v>1.6709964210240524</v>
      </c>
    </row>
    <row r="28" spans="1:4" ht="24">
      <c r="A28" s="25" t="s">
        <v>25</v>
      </c>
      <c r="B28" s="26">
        <v>555873.5</v>
      </c>
      <c r="C28" s="29">
        <v>111220</v>
      </c>
      <c r="D28" s="28">
        <f t="shared" si="1"/>
        <v>20.00814933613493</v>
      </c>
    </row>
    <row r="29" spans="1:4" ht="12.75">
      <c r="A29" s="25" t="s">
        <v>26</v>
      </c>
      <c r="B29" s="26">
        <v>17569.2</v>
      </c>
      <c r="C29" s="29">
        <v>4199.3</v>
      </c>
      <c r="D29" s="28">
        <f t="shared" si="1"/>
        <v>23.901486692621177</v>
      </c>
    </row>
    <row r="30" spans="1:4" ht="12.75">
      <c r="A30" s="25" t="s">
        <v>63</v>
      </c>
      <c r="B30" s="26">
        <v>5000</v>
      </c>
      <c r="C30" s="29">
        <v>298.5</v>
      </c>
      <c r="D30" s="28">
        <f t="shared" si="1"/>
        <v>5.970000000000001</v>
      </c>
    </row>
    <row r="31" spans="1:4" ht="48">
      <c r="A31" s="25" t="s">
        <v>64</v>
      </c>
      <c r="B31" s="26"/>
      <c r="C31" s="29"/>
      <c r="D31" s="28"/>
    </row>
    <row r="32" spans="1:4" ht="12.75">
      <c r="A32" s="60" t="s">
        <v>27</v>
      </c>
      <c r="B32" s="61">
        <f>B7+B24</f>
        <v>1495638.9</v>
      </c>
      <c r="C32" s="61">
        <f>C7+C24</f>
        <v>320519.9</v>
      </c>
      <c r="D32" s="62">
        <f>C32/B32*100</f>
        <v>21.43029978693387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97614.1</v>
      </c>
      <c r="C34" s="31">
        <f>SUM(C35:C42)</f>
        <v>21660.5</v>
      </c>
      <c r="D34" s="41">
        <f aca="true" t="shared" si="2" ref="D34:D40">C34/B34*100</f>
        <v>22.189929528623427</v>
      </c>
    </row>
    <row r="35" spans="1:9" ht="24">
      <c r="A35" s="25" t="s">
        <v>40</v>
      </c>
      <c r="B35" s="27">
        <v>2000</v>
      </c>
      <c r="C35" s="29">
        <v>426.7</v>
      </c>
      <c r="D35" s="28">
        <f t="shared" si="2"/>
        <v>21.334999999999997</v>
      </c>
      <c r="I35" s="59"/>
    </row>
    <row r="36" spans="1:9" ht="36">
      <c r="A36" s="25" t="s">
        <v>41</v>
      </c>
      <c r="B36" s="27">
        <v>1818</v>
      </c>
      <c r="C36" s="29">
        <v>452.7</v>
      </c>
      <c r="D36" s="28">
        <f t="shared" si="2"/>
        <v>24.900990099009903</v>
      </c>
      <c r="I36" s="59"/>
    </row>
    <row r="37" spans="1:9" ht="36">
      <c r="A37" s="25" t="s">
        <v>42</v>
      </c>
      <c r="B37" s="27">
        <v>71512.8</v>
      </c>
      <c r="C37" s="29">
        <v>16037.4</v>
      </c>
      <c r="D37" s="28">
        <f t="shared" si="2"/>
        <v>22.425915360606773</v>
      </c>
      <c r="G37" s="55"/>
      <c r="I37" s="59"/>
    </row>
    <row r="38" spans="1:9" ht="12.75">
      <c r="A38" s="25" t="s">
        <v>85</v>
      </c>
      <c r="B38" s="27">
        <v>25.5</v>
      </c>
      <c r="C38" s="29">
        <v>0</v>
      </c>
      <c r="D38" s="28">
        <f t="shared" si="2"/>
        <v>0</v>
      </c>
      <c r="G38" s="55"/>
      <c r="I38" s="59"/>
    </row>
    <row r="39" spans="1:9" ht="36">
      <c r="A39" s="25" t="s">
        <v>43</v>
      </c>
      <c r="B39" s="27">
        <v>9127</v>
      </c>
      <c r="C39" s="29">
        <v>1867.2</v>
      </c>
      <c r="D39" s="28">
        <f t="shared" si="2"/>
        <v>20.457981812205546</v>
      </c>
      <c r="G39" s="55"/>
      <c r="I39" s="59"/>
    </row>
    <row r="40" spans="1:9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  <c r="G40" s="55"/>
      <c r="I40" s="59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5"/>
      <c r="I41" s="59"/>
    </row>
    <row r="42" spans="1:10" ht="12.75">
      <c r="A42" s="25" t="s">
        <v>45</v>
      </c>
      <c r="B42" s="27">
        <v>12830.8</v>
      </c>
      <c r="C42" s="29">
        <v>2876.5</v>
      </c>
      <c r="D42" s="28">
        <f aca="true" t="shared" si="3" ref="D42:D66">C42/B42*100</f>
        <v>22.41871122611217</v>
      </c>
      <c r="G42" s="55"/>
      <c r="I42" s="58"/>
      <c r="J42" s="56"/>
    </row>
    <row r="43" spans="1:9" ht="12.75">
      <c r="A43" s="23" t="s">
        <v>33</v>
      </c>
      <c r="B43" s="21">
        <f>B44</f>
        <v>1279.8</v>
      </c>
      <c r="C43" s="21">
        <f>C44</f>
        <v>272.4</v>
      </c>
      <c r="D43" s="22">
        <f t="shared" si="3"/>
        <v>21.284575714955462</v>
      </c>
      <c r="G43" s="55"/>
      <c r="I43" s="59"/>
    </row>
    <row r="44" spans="1:11" ht="12.75">
      <c r="A44" s="25" t="s">
        <v>46</v>
      </c>
      <c r="B44" s="26">
        <v>1279.8</v>
      </c>
      <c r="C44" s="29">
        <v>272.4</v>
      </c>
      <c r="D44" s="22">
        <f t="shared" si="3"/>
        <v>21.284575714955462</v>
      </c>
      <c r="G44" s="55"/>
      <c r="I44" s="58"/>
      <c r="J44" s="57"/>
      <c r="K44" s="57"/>
    </row>
    <row r="45" spans="1:9" ht="24">
      <c r="A45" s="23" t="s">
        <v>13</v>
      </c>
      <c r="B45" s="31">
        <f>B46+B47</f>
        <v>7078</v>
      </c>
      <c r="C45" s="31">
        <f>C46+C47</f>
        <v>1089.3</v>
      </c>
      <c r="D45" s="22">
        <f t="shared" si="3"/>
        <v>15.38994066120373</v>
      </c>
      <c r="G45" s="55"/>
      <c r="I45" s="59"/>
    </row>
    <row r="46" spans="1:9" ht="12" customHeight="1">
      <c r="A46" s="51" t="s">
        <v>98</v>
      </c>
      <c r="B46" s="27">
        <v>7046.5</v>
      </c>
      <c r="C46" s="29">
        <v>1089.3</v>
      </c>
      <c r="D46" s="28">
        <f t="shared" si="3"/>
        <v>15.458738380756404</v>
      </c>
      <c r="G46" s="55"/>
      <c r="I46" s="59"/>
    </row>
    <row r="47" spans="1:9" ht="23.25" customHeight="1">
      <c r="A47" s="51" t="s">
        <v>99</v>
      </c>
      <c r="B47" s="27">
        <v>31.5</v>
      </c>
      <c r="C47" s="29">
        <v>0</v>
      </c>
      <c r="D47" s="28">
        <f t="shared" si="3"/>
        <v>0</v>
      </c>
      <c r="G47" s="56"/>
      <c r="I47" s="59"/>
    </row>
    <row r="48" spans="1:9" ht="12.75">
      <c r="A48" s="23" t="s">
        <v>14</v>
      </c>
      <c r="B48" s="31">
        <f>SUM(B49:B52)</f>
        <v>126818</v>
      </c>
      <c r="C48" s="31">
        <f>SUM(C49:C52)</f>
        <v>18015.8</v>
      </c>
      <c r="D48" s="22">
        <f t="shared" si="3"/>
        <v>14.206027535523347</v>
      </c>
      <c r="I48" s="59"/>
    </row>
    <row r="49" spans="1:9" ht="12.75">
      <c r="A49" s="25" t="s">
        <v>65</v>
      </c>
      <c r="B49" s="27">
        <v>32373.7</v>
      </c>
      <c r="C49" s="29">
        <v>2478.1</v>
      </c>
      <c r="D49" s="28">
        <f t="shared" si="3"/>
        <v>7.654670303363533</v>
      </c>
      <c r="I49" s="59"/>
    </row>
    <row r="50" spans="1:10" ht="12.75">
      <c r="A50" s="25" t="s">
        <v>47</v>
      </c>
      <c r="B50" s="27">
        <v>23267</v>
      </c>
      <c r="C50" s="29">
        <v>5730.2</v>
      </c>
      <c r="D50" s="28">
        <f t="shared" si="3"/>
        <v>24.62801392530193</v>
      </c>
      <c r="I50" s="58"/>
      <c r="J50" s="57"/>
    </row>
    <row r="51" spans="1:9" ht="12.75">
      <c r="A51" s="25" t="s">
        <v>90</v>
      </c>
      <c r="B51" s="27">
        <v>63496.8</v>
      </c>
      <c r="C51" s="29">
        <v>9038.2</v>
      </c>
      <c r="D51" s="28">
        <f t="shared" si="3"/>
        <v>14.234103135906063</v>
      </c>
      <c r="I51" s="59"/>
    </row>
    <row r="52" spans="1:10" ht="12.75">
      <c r="A52" s="25" t="s">
        <v>48</v>
      </c>
      <c r="B52" s="27">
        <v>7680.5</v>
      </c>
      <c r="C52" s="29">
        <v>769.3</v>
      </c>
      <c r="D52" s="28">
        <f t="shared" si="3"/>
        <v>10.016274982097519</v>
      </c>
      <c r="I52" s="59"/>
      <c r="J52" s="55"/>
    </row>
    <row r="53" spans="1:10" ht="12.75">
      <c r="A53" s="23" t="s">
        <v>5</v>
      </c>
      <c r="B53" s="31">
        <f>SUM(B54:B57)</f>
        <v>369175.4</v>
      </c>
      <c r="C53" s="31">
        <f>SUM(C54:C57)</f>
        <v>17828.600000000002</v>
      </c>
      <c r="D53" s="22">
        <f t="shared" si="3"/>
        <v>4.829303360949836</v>
      </c>
      <c r="I53" s="59"/>
      <c r="J53" s="55"/>
    </row>
    <row r="54" spans="1:10" ht="12.75">
      <c r="A54" s="25" t="s">
        <v>49</v>
      </c>
      <c r="B54" s="27">
        <v>1011.9</v>
      </c>
      <c r="C54" s="29">
        <v>392.1</v>
      </c>
      <c r="D54" s="28">
        <f t="shared" si="3"/>
        <v>38.74888823006226</v>
      </c>
      <c r="I54" s="59"/>
      <c r="J54" s="55"/>
    </row>
    <row r="55" spans="1:10" ht="12.75">
      <c r="A55" s="25" t="s">
        <v>50</v>
      </c>
      <c r="B55" s="27">
        <v>335460</v>
      </c>
      <c r="C55" s="29">
        <v>15067.7</v>
      </c>
      <c r="D55" s="28">
        <f t="shared" si="3"/>
        <v>4.491653252250641</v>
      </c>
      <c r="I55" s="59"/>
      <c r="J55" s="55"/>
    </row>
    <row r="56" spans="1:10" ht="12.75">
      <c r="A56" s="25" t="s">
        <v>82</v>
      </c>
      <c r="B56" s="27">
        <v>25858</v>
      </c>
      <c r="C56" s="29">
        <v>1042.6</v>
      </c>
      <c r="D56" s="28">
        <f t="shared" si="3"/>
        <v>4.032021037976642</v>
      </c>
      <c r="I56" s="58"/>
      <c r="J56" s="56"/>
    </row>
    <row r="57" spans="1:9" ht="24">
      <c r="A57" s="25" t="s">
        <v>93</v>
      </c>
      <c r="B57" s="27">
        <v>6845.5</v>
      </c>
      <c r="C57" s="29">
        <v>1326.2</v>
      </c>
      <c r="D57" s="28">
        <f t="shared" si="3"/>
        <v>19.373310934190343</v>
      </c>
      <c r="I57" s="59"/>
    </row>
    <row r="58" spans="1:10" ht="12.75">
      <c r="A58" s="23" t="s">
        <v>6</v>
      </c>
      <c r="B58" s="31">
        <f>SUM(B59:B63)</f>
        <v>618211.9999999999</v>
      </c>
      <c r="C58" s="31">
        <f>SUM(C59:C63)</f>
        <v>137196.09999999998</v>
      </c>
      <c r="D58" s="22">
        <f t="shared" si="3"/>
        <v>22.19240325325293</v>
      </c>
      <c r="I58" s="59"/>
      <c r="J58" s="55"/>
    </row>
    <row r="59" spans="1:10" ht="12.75">
      <c r="A59" s="25" t="s">
        <v>51</v>
      </c>
      <c r="B59" s="27">
        <v>184913.6</v>
      </c>
      <c r="C59" s="29">
        <v>39987.8</v>
      </c>
      <c r="D59" s="28">
        <f t="shared" si="3"/>
        <v>21.625126545586696</v>
      </c>
      <c r="I59" s="59"/>
      <c r="J59" s="55"/>
    </row>
    <row r="60" spans="1:10" ht="12.75">
      <c r="A60" s="25" t="s">
        <v>52</v>
      </c>
      <c r="B60" s="27">
        <v>354584.6</v>
      </c>
      <c r="C60" s="29">
        <v>80182.9</v>
      </c>
      <c r="D60" s="28">
        <f t="shared" si="3"/>
        <v>22.61319301515069</v>
      </c>
      <c r="I60" s="59"/>
      <c r="J60" s="55"/>
    </row>
    <row r="61" spans="1:10" ht="12.75">
      <c r="A61" s="25" t="s">
        <v>76</v>
      </c>
      <c r="B61" s="27">
        <v>53533.6</v>
      </c>
      <c r="C61" s="29">
        <v>12495.1</v>
      </c>
      <c r="D61" s="28">
        <f t="shared" si="3"/>
        <v>23.340668290568914</v>
      </c>
      <c r="I61" s="59"/>
      <c r="J61" s="55"/>
    </row>
    <row r="62" spans="1:10" ht="12.75">
      <c r="A62" s="25" t="s">
        <v>102</v>
      </c>
      <c r="B62" s="27">
        <v>419.5</v>
      </c>
      <c r="C62" s="29">
        <v>0</v>
      </c>
      <c r="D62" s="28">
        <f t="shared" si="3"/>
        <v>0</v>
      </c>
      <c r="I62" s="58"/>
      <c r="J62" s="56"/>
    </row>
    <row r="63" spans="1:9" ht="12.75">
      <c r="A63" s="25" t="s">
        <v>53</v>
      </c>
      <c r="B63" s="27">
        <v>24760.7</v>
      </c>
      <c r="C63" s="29">
        <v>4530.3</v>
      </c>
      <c r="D63" s="28">
        <f t="shared" si="3"/>
        <v>18.29633249463868</v>
      </c>
      <c r="I63" s="59"/>
    </row>
    <row r="64" spans="1:10" ht="12.75">
      <c r="A64" s="23" t="s">
        <v>34</v>
      </c>
      <c r="B64" s="31">
        <f>SUM(B65:B66)</f>
        <v>134129</v>
      </c>
      <c r="C64" s="31">
        <f>SUM(C65:C66)</f>
        <v>30298.5</v>
      </c>
      <c r="D64" s="22">
        <f t="shared" si="3"/>
        <v>22.58907469674716</v>
      </c>
      <c r="E64" s="59"/>
      <c r="F64" s="59"/>
      <c r="I64" s="59"/>
      <c r="J64" s="55"/>
    </row>
    <row r="65" spans="1:10" ht="12.75">
      <c r="A65" s="25" t="s">
        <v>54</v>
      </c>
      <c r="B65" s="27">
        <v>98860</v>
      </c>
      <c r="C65" s="29">
        <v>22036.3</v>
      </c>
      <c r="D65" s="28">
        <f t="shared" si="3"/>
        <v>22.2904106817722</v>
      </c>
      <c r="E65" s="59"/>
      <c r="F65" s="59"/>
      <c r="I65" s="59"/>
      <c r="J65" s="55"/>
    </row>
    <row r="66" spans="1:10" ht="12.75">
      <c r="A66" s="25" t="s">
        <v>55</v>
      </c>
      <c r="B66" s="27">
        <v>35269</v>
      </c>
      <c r="C66" s="29">
        <v>8262.2</v>
      </c>
      <c r="D66" s="28">
        <f t="shared" si="3"/>
        <v>23.42623833961836</v>
      </c>
      <c r="E66" s="59"/>
      <c r="F66" s="58"/>
      <c r="G66" s="57"/>
      <c r="I66" s="59"/>
      <c r="J66" s="55"/>
    </row>
    <row r="67" spans="1:9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  <c r="E67" s="59"/>
      <c r="F67" s="59"/>
      <c r="I67" s="59"/>
    </row>
    <row r="68" spans="1:9" ht="12.75" customHeight="1" hidden="1">
      <c r="A68" s="25" t="s">
        <v>84</v>
      </c>
      <c r="B68" s="27">
        <v>0</v>
      </c>
      <c r="C68" s="29">
        <v>0</v>
      </c>
      <c r="D68" s="28">
        <v>0</v>
      </c>
      <c r="E68" s="59"/>
      <c r="F68" s="59"/>
      <c r="I68" s="59"/>
    </row>
    <row r="69" spans="1:10" ht="12.75">
      <c r="A69" s="23" t="s">
        <v>7</v>
      </c>
      <c r="B69" s="31">
        <f>B70+B71+B72+B73+B74</f>
        <v>154142.19999999998</v>
      </c>
      <c r="C69" s="31">
        <f>C70+C71+C72+C73+C74</f>
        <v>30390.800000000003</v>
      </c>
      <c r="D69" s="22">
        <f aca="true" t="shared" si="4" ref="D69:D81">C69/B69*100</f>
        <v>19.716080346589063</v>
      </c>
      <c r="E69" s="59"/>
      <c r="F69" s="59"/>
      <c r="I69" s="59"/>
      <c r="J69" s="55"/>
    </row>
    <row r="70" spans="1:10" ht="12.75">
      <c r="A70" s="25" t="s">
        <v>56</v>
      </c>
      <c r="B70" s="27">
        <v>4000</v>
      </c>
      <c r="C70" s="29">
        <v>1381.9</v>
      </c>
      <c r="D70" s="28">
        <f t="shared" si="4"/>
        <v>34.54750000000001</v>
      </c>
      <c r="E70" s="59"/>
      <c r="F70" s="59"/>
      <c r="I70" s="59"/>
      <c r="J70" s="55"/>
    </row>
    <row r="71" spans="1:10" ht="12.75">
      <c r="A71" s="25" t="s">
        <v>57</v>
      </c>
      <c r="B71" s="27">
        <v>89452.5</v>
      </c>
      <c r="C71" s="29">
        <v>19645.2</v>
      </c>
      <c r="D71" s="28">
        <f t="shared" si="4"/>
        <v>21.961599731701185</v>
      </c>
      <c r="E71" s="59"/>
      <c r="F71" s="59"/>
      <c r="I71" s="58"/>
      <c r="J71" s="56"/>
    </row>
    <row r="72" spans="1:9" ht="12.75">
      <c r="A72" s="25" t="s">
        <v>58</v>
      </c>
      <c r="B72" s="27">
        <v>5819.2</v>
      </c>
      <c r="C72" s="29">
        <v>825.8</v>
      </c>
      <c r="D72" s="28">
        <f t="shared" si="4"/>
        <v>14.190954083035468</v>
      </c>
      <c r="E72" s="59"/>
      <c r="F72" s="59"/>
      <c r="I72" s="59"/>
    </row>
    <row r="73" spans="1:9" ht="12.75">
      <c r="A73" s="25" t="s">
        <v>59</v>
      </c>
      <c r="B73" s="27">
        <v>38048.1</v>
      </c>
      <c r="C73" s="29">
        <v>5446.9</v>
      </c>
      <c r="D73" s="28">
        <f t="shared" si="4"/>
        <v>14.315826545872198</v>
      </c>
      <c r="E73" s="59"/>
      <c r="F73" s="59"/>
      <c r="I73" s="59"/>
    </row>
    <row r="74" spans="1:9" ht="12.75">
      <c r="A74" s="25" t="s">
        <v>60</v>
      </c>
      <c r="B74" s="27">
        <v>16822.4</v>
      </c>
      <c r="C74" s="29">
        <v>3091</v>
      </c>
      <c r="D74" s="28">
        <f t="shared" si="4"/>
        <v>18.374310443218565</v>
      </c>
      <c r="E74" s="59"/>
      <c r="F74" s="59"/>
      <c r="I74" s="59"/>
    </row>
    <row r="75" spans="1:9" ht="12.75">
      <c r="A75" s="23" t="s">
        <v>35</v>
      </c>
      <c r="B75" s="21">
        <f>B76+B77+B78</f>
        <v>20063</v>
      </c>
      <c r="C75" s="21">
        <f>C76+C77+C78</f>
        <v>4313.4</v>
      </c>
      <c r="D75" s="22">
        <f t="shared" si="4"/>
        <v>21.499277276578773</v>
      </c>
      <c r="E75" s="59"/>
      <c r="F75" s="59"/>
      <c r="I75" s="59"/>
    </row>
    <row r="76" spans="1:9" ht="12.75">
      <c r="A76" s="25" t="s">
        <v>88</v>
      </c>
      <c r="B76" s="26">
        <v>11323.7</v>
      </c>
      <c r="C76" s="26">
        <v>3207</v>
      </c>
      <c r="D76" s="28">
        <f t="shared" si="4"/>
        <v>28.321131785547127</v>
      </c>
      <c r="E76" s="59"/>
      <c r="F76" s="59"/>
      <c r="I76" s="59"/>
    </row>
    <row r="77" spans="1:9" ht="12.75">
      <c r="A77" s="25" t="s">
        <v>97</v>
      </c>
      <c r="B77" s="26">
        <v>4404.3</v>
      </c>
      <c r="C77" s="26">
        <v>29</v>
      </c>
      <c r="D77" s="28">
        <f t="shared" si="4"/>
        <v>0.6584474263787662</v>
      </c>
      <c r="E77" s="59"/>
      <c r="F77" s="59"/>
      <c r="I77" s="59"/>
    </row>
    <row r="78" spans="1:10" ht="12.75">
      <c r="A78" s="25" t="s">
        <v>87</v>
      </c>
      <c r="B78" s="26">
        <v>4335</v>
      </c>
      <c r="C78" s="26">
        <v>1077.4</v>
      </c>
      <c r="D78" s="28">
        <f t="shared" si="4"/>
        <v>24.853517877739336</v>
      </c>
      <c r="E78" s="59"/>
      <c r="F78" s="59"/>
      <c r="I78" s="58"/>
      <c r="J78" s="57"/>
    </row>
    <row r="79" spans="1:9" ht="12.75">
      <c r="A79" s="23" t="s">
        <v>36</v>
      </c>
      <c r="B79" s="21">
        <f>B80</f>
        <v>4127.4</v>
      </c>
      <c r="C79" s="21">
        <f>C80</f>
        <v>842.8</v>
      </c>
      <c r="D79" s="22">
        <f t="shared" si="4"/>
        <v>20.419634636817367</v>
      </c>
      <c r="E79" s="59"/>
      <c r="F79" s="59"/>
      <c r="I79" s="59"/>
    </row>
    <row r="80" spans="1:9" ht="12.75">
      <c r="A80" s="25" t="s">
        <v>101</v>
      </c>
      <c r="B80" s="26">
        <v>4127.4</v>
      </c>
      <c r="C80" s="26">
        <v>842.8</v>
      </c>
      <c r="D80" s="28">
        <f t="shared" si="4"/>
        <v>20.419634636817367</v>
      </c>
      <c r="E80" s="59"/>
      <c r="F80" s="59"/>
      <c r="I80" s="59"/>
    </row>
    <row r="81" spans="1:9" ht="12.75">
      <c r="A81" s="60" t="s">
        <v>28</v>
      </c>
      <c r="B81" s="61">
        <f>B34+B43+B45+B48+B53+B58+B64+B69+B75+B79</f>
        <v>1532638.8999999997</v>
      </c>
      <c r="C81" s="63">
        <f>C34+C43+C45+C48+C53+C58+C64+C67+C69+C75+C79</f>
        <v>261908.19999999998</v>
      </c>
      <c r="D81" s="62">
        <f t="shared" si="4"/>
        <v>17.08870889287751</v>
      </c>
      <c r="E81" s="59"/>
      <c r="F81" s="59"/>
      <c r="I81" s="59"/>
    </row>
    <row r="82" spans="1:9" ht="24">
      <c r="A82" s="23" t="s">
        <v>29</v>
      </c>
      <c r="B82" s="48">
        <f>B32-B81</f>
        <v>-36999.99999999977</v>
      </c>
      <c r="C82" s="31">
        <f>C32-C81</f>
        <v>58611.70000000004</v>
      </c>
      <c r="D82" s="22"/>
      <c r="E82" s="59"/>
      <c r="F82" s="59"/>
      <c r="I82" s="59"/>
    </row>
    <row r="83" spans="1:9" ht="12.75">
      <c r="A83" s="32"/>
      <c r="B83" s="33" t="s">
        <v>38</v>
      </c>
      <c r="C83" s="34"/>
      <c r="D83" s="7"/>
      <c r="E83" s="59"/>
      <c r="F83" s="58"/>
      <c r="G83" s="56"/>
      <c r="I83" s="59"/>
    </row>
    <row r="84" spans="1:10" ht="12.75">
      <c r="A84" s="35"/>
      <c r="B84" s="36"/>
      <c r="C84" s="37" t="s">
        <v>89</v>
      </c>
      <c r="D84" s="7"/>
      <c r="E84" s="59"/>
      <c r="F84" s="59"/>
      <c r="I84" s="58"/>
      <c r="J84" s="56"/>
    </row>
    <row r="85" spans="1:9" ht="22.5">
      <c r="A85" s="44" t="s">
        <v>1</v>
      </c>
      <c r="B85" s="42" t="s">
        <v>77</v>
      </c>
      <c r="C85" s="43" t="s">
        <v>32</v>
      </c>
      <c r="D85" s="7"/>
      <c r="E85" s="59"/>
      <c r="F85" s="59"/>
      <c r="I85" s="59"/>
    </row>
    <row r="86" spans="1:10" ht="24">
      <c r="A86" s="1" t="s">
        <v>30</v>
      </c>
      <c r="B86" s="6">
        <f>B87+B92</f>
        <v>37000</v>
      </c>
      <c r="C86" s="6">
        <f>C87+C92</f>
        <v>-58611.70000000001</v>
      </c>
      <c r="D86" s="7"/>
      <c r="E86" s="59"/>
      <c r="F86" s="59"/>
      <c r="I86" s="59"/>
      <c r="J86" s="55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37000</v>
      </c>
      <c r="C92" s="46">
        <f>C93</f>
        <v>-58611.70000000001</v>
      </c>
      <c r="D92" s="15"/>
    </row>
    <row r="93" spans="1:4" ht="24">
      <c r="A93" s="5" t="s">
        <v>70</v>
      </c>
      <c r="B93" s="54">
        <f>B94+B98</f>
        <v>37000</v>
      </c>
      <c r="C93" s="4">
        <f>C94+C98</f>
        <v>-58611.70000000001</v>
      </c>
      <c r="D93" s="15"/>
    </row>
    <row r="94" spans="1:4" ht="12.75">
      <c r="A94" s="5" t="s">
        <v>78</v>
      </c>
      <c r="B94" s="54">
        <v>-1495638.9</v>
      </c>
      <c r="C94" s="4">
        <v>-321179.3</v>
      </c>
      <c r="D94" s="15"/>
    </row>
    <row r="95" spans="1:4" ht="12.75">
      <c r="A95" s="5" t="s">
        <v>79</v>
      </c>
      <c r="B95" s="54">
        <v>-1495638.9</v>
      </c>
      <c r="C95" s="4">
        <v>-321179.3</v>
      </c>
      <c r="D95" s="7"/>
    </row>
    <row r="96" spans="1:4" ht="24.75">
      <c r="A96" s="5" t="s">
        <v>80</v>
      </c>
      <c r="B96" s="54">
        <v>-1495638.9</v>
      </c>
      <c r="C96" s="4">
        <v>-321179.3</v>
      </c>
      <c r="D96" s="45"/>
    </row>
    <row r="97" spans="1:4" ht="24.75">
      <c r="A97" s="5" t="s">
        <v>81</v>
      </c>
      <c r="B97" s="54">
        <v>-1495638.9</v>
      </c>
      <c r="C97" s="4">
        <v>-321179.3</v>
      </c>
      <c r="D97" s="45"/>
    </row>
    <row r="98" spans="1:4" ht="15">
      <c r="A98" s="5" t="s">
        <v>71</v>
      </c>
      <c r="B98" s="54">
        <v>1532638.9</v>
      </c>
      <c r="C98" s="4">
        <v>262567.6</v>
      </c>
      <c r="D98" s="45"/>
    </row>
    <row r="99" spans="1:4" ht="15">
      <c r="A99" s="5" t="s">
        <v>72</v>
      </c>
      <c r="B99" s="54">
        <v>1532638.9</v>
      </c>
      <c r="C99" s="4">
        <v>262567.6</v>
      </c>
      <c r="D99" s="45"/>
    </row>
    <row r="100" spans="1:4" ht="24.75">
      <c r="A100" s="5" t="s">
        <v>75</v>
      </c>
      <c r="B100" s="54">
        <v>1532638.9</v>
      </c>
      <c r="C100" s="4">
        <v>262567.6</v>
      </c>
      <c r="D100" s="45"/>
    </row>
    <row r="101" spans="1:4" ht="24.75">
      <c r="A101" s="5" t="s">
        <v>73</v>
      </c>
      <c r="B101" s="54">
        <v>1532638.9</v>
      </c>
      <c r="C101" s="4">
        <v>262567.6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5">
      <selection activeCell="I31" sqref="I31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105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285964.9</v>
      </c>
      <c r="C7" s="21">
        <f>C8+C11+C12+C16+C17+C18+C20+C21+C22+C23+C10</f>
        <v>151352.5</v>
      </c>
      <c r="D7" s="22">
        <f>C7/B7*100</f>
        <v>52.92695012569724</v>
      </c>
    </row>
    <row r="8" spans="1:4" ht="12.75">
      <c r="A8" s="23" t="s">
        <v>15</v>
      </c>
      <c r="B8" s="24">
        <f>B9</f>
        <v>119178</v>
      </c>
      <c r="C8" s="24">
        <f>C9</f>
        <v>38270.1</v>
      </c>
      <c r="D8" s="22">
        <f>C8/B8*100</f>
        <v>32.11171524945879</v>
      </c>
    </row>
    <row r="9" spans="1:4" ht="12.75">
      <c r="A9" s="25" t="s">
        <v>0</v>
      </c>
      <c r="B9" s="26">
        <v>119178</v>
      </c>
      <c r="C9" s="27">
        <v>38270.1</v>
      </c>
      <c r="D9" s="28">
        <f>C9/B9*100</f>
        <v>32.11171524945879</v>
      </c>
    </row>
    <row r="10" spans="1:4" ht="12.75">
      <c r="A10" s="23" t="s">
        <v>94</v>
      </c>
      <c r="B10" s="49">
        <v>14480</v>
      </c>
      <c r="C10" s="50">
        <v>4690.8</v>
      </c>
      <c r="D10" s="28">
        <f>C10/B10*100</f>
        <v>32.39502762430939</v>
      </c>
    </row>
    <row r="11" spans="1:4" ht="12.75">
      <c r="A11" s="23" t="s">
        <v>2</v>
      </c>
      <c r="B11" s="21">
        <v>23380</v>
      </c>
      <c r="C11" s="30">
        <v>15678.9</v>
      </c>
      <c r="D11" s="22">
        <f aca="true" t="shared" si="0" ref="D11:D20">C11/B11*100</f>
        <v>67.06116338751069</v>
      </c>
    </row>
    <row r="12" spans="1:4" ht="12.75">
      <c r="A12" s="23" t="s">
        <v>3</v>
      </c>
      <c r="B12" s="21">
        <f>B13+B14+B15</f>
        <v>16645</v>
      </c>
      <c r="C12" s="21">
        <f>C13+C14+C15</f>
        <v>4304.400000000001</v>
      </c>
      <c r="D12" s="22">
        <f t="shared" si="0"/>
        <v>25.860018023430463</v>
      </c>
    </row>
    <row r="13" spans="1:4" ht="12.75">
      <c r="A13" s="25" t="s">
        <v>96</v>
      </c>
      <c r="B13" s="21">
        <v>2100</v>
      </c>
      <c r="C13" s="26">
        <v>349.5</v>
      </c>
      <c r="D13" s="22">
        <f t="shared" si="0"/>
        <v>16.642857142857142</v>
      </c>
    </row>
    <row r="14" spans="1:4" ht="12.75">
      <c r="A14" s="25" t="s">
        <v>8</v>
      </c>
      <c r="B14" s="26">
        <v>545</v>
      </c>
      <c r="C14" s="26">
        <v>92.6</v>
      </c>
      <c r="D14" s="22">
        <f t="shared" si="0"/>
        <v>16.990825688073393</v>
      </c>
    </row>
    <row r="15" spans="1:4" ht="12.75">
      <c r="A15" s="25" t="s">
        <v>95</v>
      </c>
      <c r="B15" s="26">
        <v>14000</v>
      </c>
      <c r="C15" s="26">
        <v>3862.3</v>
      </c>
      <c r="D15" s="22">
        <f t="shared" si="0"/>
        <v>27.587857142857143</v>
      </c>
    </row>
    <row r="16" spans="1:4" ht="12.75">
      <c r="A16" s="23" t="s">
        <v>19</v>
      </c>
      <c r="B16" s="21">
        <v>2680</v>
      </c>
      <c r="C16" s="31">
        <v>1117.7</v>
      </c>
      <c r="D16" s="22">
        <f t="shared" si="0"/>
        <v>41.70522388059702</v>
      </c>
    </row>
    <row r="17" spans="1:4" ht="36">
      <c r="A17" s="23" t="s">
        <v>37</v>
      </c>
      <c r="B17" s="21">
        <v>29780</v>
      </c>
      <c r="C17" s="31">
        <v>9947.1</v>
      </c>
      <c r="D17" s="22">
        <f t="shared" si="0"/>
        <v>33.401947615849565</v>
      </c>
    </row>
    <row r="18" spans="1:4" ht="24">
      <c r="A18" s="23" t="s">
        <v>9</v>
      </c>
      <c r="B18" s="21">
        <f>B19</f>
        <v>167</v>
      </c>
      <c r="C18" s="21">
        <f>C19</f>
        <v>496.7</v>
      </c>
      <c r="D18" s="22">
        <f t="shared" si="0"/>
        <v>297.4251497005988</v>
      </c>
    </row>
    <row r="19" spans="1:4" ht="12.75">
      <c r="A19" s="25" t="s">
        <v>10</v>
      </c>
      <c r="B19" s="26">
        <v>167</v>
      </c>
      <c r="C19" s="29">
        <v>496.7</v>
      </c>
      <c r="D19" s="28">
        <f t="shared" si="0"/>
        <v>297.4251497005988</v>
      </c>
    </row>
    <row r="20" spans="1:4" ht="24">
      <c r="A20" s="23" t="s">
        <v>11</v>
      </c>
      <c r="B20" s="21">
        <v>2420</v>
      </c>
      <c r="C20" s="31">
        <v>823.2</v>
      </c>
      <c r="D20" s="22">
        <f t="shared" si="0"/>
        <v>34.01652892561984</v>
      </c>
    </row>
    <row r="21" spans="1:4" ht="24">
      <c r="A21" s="23" t="s">
        <v>20</v>
      </c>
      <c r="B21" s="21">
        <v>76500</v>
      </c>
      <c r="C21" s="30">
        <v>75654.3</v>
      </c>
      <c r="D21" s="22" t="s">
        <v>61</v>
      </c>
    </row>
    <row r="22" spans="1:4" ht="12.75">
      <c r="A22" s="23" t="s">
        <v>21</v>
      </c>
      <c r="B22" s="21">
        <v>200</v>
      </c>
      <c r="C22" s="30">
        <v>210.6</v>
      </c>
      <c r="D22" s="22">
        <f>C22/B22*100</f>
        <v>105.3</v>
      </c>
    </row>
    <row r="23" spans="1:4" ht="12.75">
      <c r="A23" s="23" t="s">
        <v>4</v>
      </c>
      <c r="B23" s="21">
        <v>534.9</v>
      </c>
      <c r="C23" s="30">
        <v>158.7</v>
      </c>
      <c r="D23" s="22" t="s">
        <v>61</v>
      </c>
    </row>
    <row r="24" spans="1:4" ht="12.75">
      <c r="A24" s="23" t="s">
        <v>16</v>
      </c>
      <c r="B24" s="21">
        <f>B25+B30+B31</f>
        <v>1209674</v>
      </c>
      <c r="C24" s="21">
        <f>C25+C30+C31</f>
        <v>259971.6</v>
      </c>
      <c r="D24" s="22">
        <f aca="true" t="shared" si="1" ref="D24:D30">C24/B24*100</f>
        <v>21.491046348024344</v>
      </c>
    </row>
    <row r="25" spans="1:4" ht="36">
      <c r="A25" s="25" t="s">
        <v>22</v>
      </c>
      <c r="B25" s="26">
        <f>B26+B27+B28+B29</f>
        <v>1204674</v>
      </c>
      <c r="C25" s="26">
        <f>C26+C27+C28+C29</f>
        <v>259266.9</v>
      </c>
      <c r="D25" s="28">
        <f t="shared" si="1"/>
        <v>21.5217477923488</v>
      </c>
    </row>
    <row r="26" spans="1:4" ht="24">
      <c r="A26" s="25" t="s">
        <v>23</v>
      </c>
      <c r="B26" s="26">
        <v>329944</v>
      </c>
      <c r="C26" s="29">
        <v>89281.9</v>
      </c>
      <c r="D26" s="28">
        <f t="shared" si="1"/>
        <v>27.059713163445913</v>
      </c>
    </row>
    <row r="27" spans="1:4" ht="24">
      <c r="A27" s="25" t="s">
        <v>24</v>
      </c>
      <c r="B27" s="26">
        <v>301287.3</v>
      </c>
      <c r="C27" s="29">
        <v>6315.8</v>
      </c>
      <c r="D27" s="28">
        <f t="shared" si="1"/>
        <v>2.096271565379623</v>
      </c>
    </row>
    <row r="28" spans="1:4" ht="24">
      <c r="A28" s="25" t="s">
        <v>25</v>
      </c>
      <c r="B28" s="26">
        <v>555873.5</v>
      </c>
      <c r="C28" s="29">
        <v>158028.8</v>
      </c>
      <c r="D28" s="28">
        <f t="shared" si="1"/>
        <v>28.428914132442003</v>
      </c>
    </row>
    <row r="29" spans="1:4" ht="12.75">
      <c r="A29" s="25" t="s">
        <v>26</v>
      </c>
      <c r="B29" s="26">
        <v>17569.2</v>
      </c>
      <c r="C29" s="29">
        <v>5640.4</v>
      </c>
      <c r="D29" s="28">
        <f t="shared" si="1"/>
        <v>32.1039091136762</v>
      </c>
    </row>
    <row r="30" spans="1:4" ht="12.75">
      <c r="A30" s="25" t="s">
        <v>63</v>
      </c>
      <c r="B30" s="26">
        <v>5000</v>
      </c>
      <c r="C30" s="29">
        <v>704.7</v>
      </c>
      <c r="D30" s="28">
        <f t="shared" si="1"/>
        <v>14.094000000000001</v>
      </c>
    </row>
    <row r="31" spans="1:4" ht="48">
      <c r="A31" s="25" t="s">
        <v>64</v>
      </c>
      <c r="B31" s="26"/>
      <c r="C31" s="29"/>
      <c r="D31" s="28"/>
    </row>
    <row r="32" spans="1:4" ht="12.75">
      <c r="A32" s="60" t="s">
        <v>27</v>
      </c>
      <c r="B32" s="61">
        <f>B7+B24</f>
        <v>1495638.9</v>
      </c>
      <c r="C32" s="61">
        <f>C7+C24</f>
        <v>411324.1</v>
      </c>
      <c r="D32" s="62">
        <f>C32/B32*100</f>
        <v>27.501564715921738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98061.2</v>
      </c>
      <c r="C34" s="31">
        <f>SUM(C35:C42)</f>
        <v>31102.700000000004</v>
      </c>
      <c r="D34" s="41">
        <f aca="true" t="shared" si="2" ref="D34:D40">C34/B34*100</f>
        <v>31.717641636039538</v>
      </c>
    </row>
    <row r="35" spans="1:9" ht="24">
      <c r="A35" s="25" t="s">
        <v>40</v>
      </c>
      <c r="B35" s="27">
        <v>2000</v>
      </c>
      <c r="C35" s="29">
        <v>588.7</v>
      </c>
      <c r="D35" s="28">
        <f t="shared" si="2"/>
        <v>29.435</v>
      </c>
      <c r="I35" s="59"/>
    </row>
    <row r="36" spans="1:9" ht="36">
      <c r="A36" s="25" t="s">
        <v>41</v>
      </c>
      <c r="B36" s="27">
        <v>1818</v>
      </c>
      <c r="C36" s="29">
        <v>556.7</v>
      </c>
      <c r="D36" s="28">
        <f t="shared" si="2"/>
        <v>30.621562156215624</v>
      </c>
      <c r="I36" s="59"/>
    </row>
    <row r="37" spans="1:9" ht="36">
      <c r="A37" s="25" t="s">
        <v>42</v>
      </c>
      <c r="B37" s="27">
        <v>71460.9</v>
      </c>
      <c r="C37" s="29">
        <v>22962.2</v>
      </c>
      <c r="D37" s="28">
        <f t="shared" si="2"/>
        <v>32.13253681383806</v>
      </c>
      <c r="G37" s="55"/>
      <c r="I37" s="59"/>
    </row>
    <row r="38" spans="1:9" ht="12.75">
      <c r="A38" s="25" t="s">
        <v>85</v>
      </c>
      <c r="B38" s="27">
        <v>25.5</v>
      </c>
      <c r="C38" s="29">
        <v>0</v>
      </c>
      <c r="D38" s="28">
        <f t="shared" si="2"/>
        <v>0</v>
      </c>
      <c r="G38" s="55"/>
      <c r="I38" s="59"/>
    </row>
    <row r="39" spans="1:9" ht="36">
      <c r="A39" s="25" t="s">
        <v>43</v>
      </c>
      <c r="B39" s="27">
        <v>9127</v>
      </c>
      <c r="C39" s="29">
        <v>2576.2</v>
      </c>
      <c r="D39" s="28">
        <f t="shared" si="2"/>
        <v>28.226142215404842</v>
      </c>
      <c r="G39" s="55"/>
      <c r="I39" s="59"/>
    </row>
    <row r="40" spans="1:9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  <c r="G40" s="55"/>
      <c r="I40" s="59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5"/>
      <c r="I41" s="59"/>
    </row>
    <row r="42" spans="1:10" ht="12.75">
      <c r="A42" s="25" t="s">
        <v>45</v>
      </c>
      <c r="B42" s="27">
        <v>13329.8</v>
      </c>
      <c r="C42" s="29">
        <v>4418.9</v>
      </c>
      <c r="D42" s="28">
        <f aca="true" t="shared" si="3" ref="D42:D66">C42/B42*100</f>
        <v>33.15053489174631</v>
      </c>
      <c r="G42" s="55"/>
      <c r="I42" s="58"/>
      <c r="J42" s="56"/>
    </row>
    <row r="43" spans="1:9" ht="12.75">
      <c r="A43" s="23" t="s">
        <v>33</v>
      </c>
      <c r="B43" s="21">
        <f>B44</f>
        <v>1279.8</v>
      </c>
      <c r="C43" s="21">
        <f>C44</f>
        <v>353.6</v>
      </c>
      <c r="D43" s="22">
        <f t="shared" si="3"/>
        <v>27.629317080793875</v>
      </c>
      <c r="G43" s="55"/>
      <c r="I43" s="59"/>
    </row>
    <row r="44" spans="1:11" ht="12.75">
      <c r="A44" s="25" t="s">
        <v>46</v>
      </c>
      <c r="B44" s="26">
        <v>1279.8</v>
      </c>
      <c r="C44" s="29">
        <v>353.6</v>
      </c>
      <c r="D44" s="22">
        <f t="shared" si="3"/>
        <v>27.629317080793875</v>
      </c>
      <c r="G44" s="55"/>
      <c r="I44" s="58"/>
      <c r="J44" s="57"/>
      <c r="K44" s="57"/>
    </row>
    <row r="45" spans="1:9" ht="24">
      <c r="A45" s="23" t="s">
        <v>13</v>
      </c>
      <c r="B45" s="31">
        <f>B46+B47</f>
        <v>7078</v>
      </c>
      <c r="C45" s="31">
        <f>C46+C47</f>
        <v>1502.3</v>
      </c>
      <c r="D45" s="22">
        <f t="shared" si="3"/>
        <v>21.224922294433455</v>
      </c>
      <c r="G45" s="55"/>
      <c r="I45" s="59"/>
    </row>
    <row r="46" spans="1:9" ht="12" customHeight="1">
      <c r="A46" s="51" t="s">
        <v>98</v>
      </c>
      <c r="B46" s="27">
        <v>7046.5</v>
      </c>
      <c r="C46" s="29">
        <v>1502.3</v>
      </c>
      <c r="D46" s="28">
        <f t="shared" si="3"/>
        <v>21.31980415809267</v>
      </c>
      <c r="G46" s="55"/>
      <c r="I46" s="59"/>
    </row>
    <row r="47" spans="1:9" ht="23.25" customHeight="1">
      <c r="A47" s="51" t="s">
        <v>99</v>
      </c>
      <c r="B47" s="27">
        <v>31.5</v>
      </c>
      <c r="C47" s="29">
        <v>0</v>
      </c>
      <c r="D47" s="28">
        <f t="shared" si="3"/>
        <v>0</v>
      </c>
      <c r="G47" s="56"/>
      <c r="I47" s="59"/>
    </row>
    <row r="48" spans="1:9" ht="12.75">
      <c r="A48" s="23" t="s">
        <v>14</v>
      </c>
      <c r="B48" s="31">
        <f>SUM(B49:B52)</f>
        <v>126918</v>
      </c>
      <c r="C48" s="31">
        <f>SUM(C49:C52)</f>
        <v>24811.4</v>
      </c>
      <c r="D48" s="22">
        <f t="shared" si="3"/>
        <v>19.549157723884715</v>
      </c>
      <c r="I48" s="59"/>
    </row>
    <row r="49" spans="1:9" ht="12.75">
      <c r="A49" s="25" t="s">
        <v>65</v>
      </c>
      <c r="B49" s="27">
        <v>32373.7</v>
      </c>
      <c r="C49" s="29">
        <v>3360.8</v>
      </c>
      <c r="D49" s="28">
        <f t="shared" si="3"/>
        <v>10.38126627478478</v>
      </c>
      <c r="I49" s="59"/>
    </row>
    <row r="50" spans="1:10" ht="12.75">
      <c r="A50" s="25" t="s">
        <v>47</v>
      </c>
      <c r="B50" s="27">
        <v>23267</v>
      </c>
      <c r="C50" s="29">
        <v>8011.1</v>
      </c>
      <c r="D50" s="28">
        <f t="shared" si="3"/>
        <v>34.4311686078996</v>
      </c>
      <c r="I50" s="58"/>
      <c r="J50" s="57"/>
    </row>
    <row r="51" spans="1:9" ht="12.75">
      <c r="A51" s="25" t="s">
        <v>90</v>
      </c>
      <c r="B51" s="27">
        <v>63496.8</v>
      </c>
      <c r="C51" s="29">
        <v>12040.8</v>
      </c>
      <c r="D51" s="28">
        <f t="shared" si="3"/>
        <v>18.962845371735266</v>
      </c>
      <c r="I51" s="59"/>
    </row>
    <row r="52" spans="1:10" ht="12.75">
      <c r="A52" s="25" t="s">
        <v>48</v>
      </c>
      <c r="B52" s="27">
        <v>7780.5</v>
      </c>
      <c r="C52" s="29">
        <v>1398.7</v>
      </c>
      <c r="D52" s="28">
        <f t="shared" si="3"/>
        <v>17.97699376646745</v>
      </c>
      <c r="I52" s="59"/>
      <c r="J52" s="55"/>
    </row>
    <row r="53" spans="1:10" ht="12.75">
      <c r="A53" s="23" t="s">
        <v>5</v>
      </c>
      <c r="B53" s="31">
        <f>SUM(B54:B57)</f>
        <v>368628.2</v>
      </c>
      <c r="C53" s="31">
        <f>SUM(C54:C57)</f>
        <v>25321.5</v>
      </c>
      <c r="D53" s="22">
        <f t="shared" si="3"/>
        <v>6.869116361689094</v>
      </c>
      <c r="I53" s="59"/>
      <c r="J53" s="55"/>
    </row>
    <row r="54" spans="1:10" ht="12.75">
      <c r="A54" s="25" t="s">
        <v>49</v>
      </c>
      <c r="B54" s="27">
        <v>1011.9</v>
      </c>
      <c r="C54" s="29">
        <v>405.7</v>
      </c>
      <c r="D54" s="28">
        <f t="shared" si="3"/>
        <v>40.0928945547979</v>
      </c>
      <c r="I54" s="59"/>
      <c r="J54" s="55"/>
    </row>
    <row r="55" spans="1:10" ht="12.75">
      <c r="A55" s="25" t="s">
        <v>50</v>
      </c>
      <c r="B55" s="27">
        <v>335460</v>
      </c>
      <c r="C55" s="29">
        <v>20963.1</v>
      </c>
      <c r="D55" s="28">
        <f t="shared" si="3"/>
        <v>6.249060990878197</v>
      </c>
      <c r="I55" s="59"/>
      <c r="J55" s="55"/>
    </row>
    <row r="56" spans="1:10" ht="12.75">
      <c r="A56" s="25" t="s">
        <v>82</v>
      </c>
      <c r="B56" s="27">
        <v>25310.8</v>
      </c>
      <c r="C56" s="29">
        <v>2118.2</v>
      </c>
      <c r="D56" s="28">
        <f t="shared" si="3"/>
        <v>8.36875958089037</v>
      </c>
      <c r="I56" s="58"/>
      <c r="J56" s="56"/>
    </row>
    <row r="57" spans="1:9" ht="24">
      <c r="A57" s="25" t="s">
        <v>93</v>
      </c>
      <c r="B57" s="27">
        <v>6845.5</v>
      </c>
      <c r="C57" s="29">
        <v>1834.5</v>
      </c>
      <c r="D57" s="28">
        <f t="shared" si="3"/>
        <v>26.798626835147175</v>
      </c>
      <c r="I57" s="59"/>
    </row>
    <row r="58" spans="1:10" ht="12.75">
      <c r="A58" s="23" t="s">
        <v>6</v>
      </c>
      <c r="B58" s="31">
        <f>SUM(B59:B63)</f>
        <v>618211.9999999999</v>
      </c>
      <c r="C58" s="31">
        <f>SUM(C59:C63)</f>
        <v>195551.30000000002</v>
      </c>
      <c r="D58" s="22">
        <f t="shared" si="3"/>
        <v>31.631754155532416</v>
      </c>
      <c r="I58" s="59"/>
      <c r="J58" s="55"/>
    </row>
    <row r="59" spans="1:10" ht="12.75">
      <c r="A59" s="25" t="s">
        <v>51</v>
      </c>
      <c r="B59" s="27">
        <v>184913.6</v>
      </c>
      <c r="C59" s="29">
        <v>59248.2</v>
      </c>
      <c r="D59" s="28">
        <f t="shared" si="3"/>
        <v>32.041018075468756</v>
      </c>
      <c r="I59" s="59"/>
      <c r="J59" s="55"/>
    </row>
    <row r="60" spans="1:10" ht="12.75">
      <c r="A60" s="25" t="s">
        <v>52</v>
      </c>
      <c r="B60" s="27">
        <v>354584.6</v>
      </c>
      <c r="C60" s="29">
        <v>111905.5</v>
      </c>
      <c r="D60" s="28">
        <f t="shared" si="3"/>
        <v>31.559605239483048</v>
      </c>
      <c r="I60" s="59"/>
      <c r="J60" s="55"/>
    </row>
    <row r="61" spans="1:10" ht="12.75">
      <c r="A61" s="25" t="s">
        <v>76</v>
      </c>
      <c r="B61" s="27">
        <v>53533.6</v>
      </c>
      <c r="C61" s="29">
        <v>17458.6</v>
      </c>
      <c r="D61" s="28">
        <f t="shared" si="3"/>
        <v>32.61241538024717</v>
      </c>
      <c r="I61" s="59"/>
      <c r="J61" s="55"/>
    </row>
    <row r="62" spans="1:10" ht="12.75">
      <c r="A62" s="25" t="s">
        <v>102</v>
      </c>
      <c r="B62" s="27">
        <v>419.5</v>
      </c>
      <c r="C62" s="29">
        <v>0</v>
      </c>
      <c r="D62" s="28">
        <f t="shared" si="3"/>
        <v>0</v>
      </c>
      <c r="E62" s="64"/>
      <c r="F62" s="64"/>
      <c r="I62" s="58"/>
      <c r="J62" s="56"/>
    </row>
    <row r="63" spans="1:9" ht="12.75">
      <c r="A63" s="25" t="s">
        <v>53</v>
      </c>
      <c r="B63" s="27">
        <v>24760.7</v>
      </c>
      <c r="C63" s="29">
        <v>6939</v>
      </c>
      <c r="D63" s="28">
        <f t="shared" si="3"/>
        <v>28.02424810284039</v>
      </c>
      <c r="I63" s="59"/>
    </row>
    <row r="64" spans="1:10" ht="12.75">
      <c r="A64" s="23" t="s">
        <v>34</v>
      </c>
      <c r="B64" s="31">
        <f>SUM(B65:B66)</f>
        <v>134129</v>
      </c>
      <c r="C64" s="31">
        <f>SUM(C65:C66)</f>
        <v>42202.8</v>
      </c>
      <c r="D64" s="22">
        <f t="shared" si="3"/>
        <v>31.46433657150952</v>
      </c>
      <c r="E64" s="59"/>
      <c r="F64" s="59"/>
      <c r="I64" s="59"/>
      <c r="J64" s="55"/>
    </row>
    <row r="65" spans="1:10" ht="12.75">
      <c r="A65" s="25" t="s">
        <v>54</v>
      </c>
      <c r="B65" s="27">
        <v>98860</v>
      </c>
      <c r="C65" s="29">
        <v>30902.1</v>
      </c>
      <c r="D65" s="28">
        <f t="shared" si="3"/>
        <v>31.258446287679547</v>
      </c>
      <c r="E65" s="59"/>
      <c r="F65" s="59"/>
      <c r="I65" s="59"/>
      <c r="J65" s="55"/>
    </row>
    <row r="66" spans="1:10" ht="12.75">
      <c r="A66" s="25" t="s">
        <v>55</v>
      </c>
      <c r="B66" s="27">
        <v>35269</v>
      </c>
      <c r="C66" s="29">
        <v>11300.7</v>
      </c>
      <c r="D66" s="28">
        <f t="shared" si="3"/>
        <v>32.041452833933484</v>
      </c>
      <c r="E66" s="59"/>
      <c r="F66" s="58"/>
      <c r="G66" s="57"/>
      <c r="I66" s="59"/>
      <c r="J66" s="55"/>
    </row>
    <row r="67" spans="1:9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  <c r="E67" s="59"/>
      <c r="F67" s="59"/>
      <c r="I67" s="59"/>
    </row>
    <row r="68" spans="1:9" ht="12.75" customHeight="1" hidden="1">
      <c r="A68" s="25" t="s">
        <v>84</v>
      </c>
      <c r="B68" s="27">
        <v>0</v>
      </c>
      <c r="C68" s="29">
        <v>0</v>
      </c>
      <c r="D68" s="28">
        <v>0</v>
      </c>
      <c r="E68" s="59"/>
      <c r="F68" s="59"/>
      <c r="I68" s="59"/>
    </row>
    <row r="69" spans="1:10" ht="12.75">
      <c r="A69" s="23" t="s">
        <v>7</v>
      </c>
      <c r="B69" s="31">
        <f>B70+B71+B72+B73+B74</f>
        <v>154142.19999999998</v>
      </c>
      <c r="C69" s="31">
        <f>C70+C71+C72+C73+C74</f>
        <v>47004.1</v>
      </c>
      <c r="D69" s="22">
        <f aca="true" t="shared" si="4" ref="D69:D81">C69/B69*100</f>
        <v>30.49398542384889</v>
      </c>
      <c r="E69" s="59"/>
      <c r="F69" s="59"/>
      <c r="I69" s="59"/>
      <c r="J69" s="55"/>
    </row>
    <row r="70" spans="1:10" ht="12.75">
      <c r="A70" s="25" t="s">
        <v>56</v>
      </c>
      <c r="B70" s="27">
        <v>4000</v>
      </c>
      <c r="C70" s="29">
        <v>1815.3</v>
      </c>
      <c r="D70" s="28">
        <f t="shared" si="4"/>
        <v>45.3825</v>
      </c>
      <c r="E70" s="59"/>
      <c r="F70" s="59"/>
      <c r="I70" s="59"/>
      <c r="J70" s="55"/>
    </row>
    <row r="71" spans="1:10" ht="12.75">
      <c r="A71" s="25" t="s">
        <v>57</v>
      </c>
      <c r="B71" s="27">
        <v>89452.5</v>
      </c>
      <c r="C71" s="29">
        <v>29816</v>
      </c>
      <c r="D71" s="28">
        <f t="shared" si="4"/>
        <v>33.331656465722034</v>
      </c>
      <c r="E71" s="59"/>
      <c r="F71" s="59"/>
      <c r="I71" s="58"/>
      <c r="J71" s="56"/>
    </row>
    <row r="72" spans="1:9" ht="12.75">
      <c r="A72" s="25" t="s">
        <v>58</v>
      </c>
      <c r="B72" s="27">
        <v>5819.2</v>
      </c>
      <c r="C72" s="29">
        <v>1149.8</v>
      </c>
      <c r="D72" s="28">
        <f t="shared" si="4"/>
        <v>19.7587297222986</v>
      </c>
      <c r="E72" s="59"/>
      <c r="F72" s="59"/>
      <c r="I72" s="59"/>
    </row>
    <row r="73" spans="1:9" ht="12.75">
      <c r="A73" s="25" t="s">
        <v>59</v>
      </c>
      <c r="B73" s="27">
        <v>38048.1</v>
      </c>
      <c r="C73" s="29">
        <v>9239.6</v>
      </c>
      <c r="D73" s="28">
        <f t="shared" si="4"/>
        <v>24.283998412535713</v>
      </c>
      <c r="E73" s="59"/>
      <c r="F73" s="59"/>
      <c r="I73" s="59"/>
    </row>
    <row r="74" spans="1:9" ht="12.75">
      <c r="A74" s="25" t="s">
        <v>60</v>
      </c>
      <c r="B74" s="27">
        <v>16822.4</v>
      </c>
      <c r="C74" s="29">
        <v>4983.4</v>
      </c>
      <c r="D74" s="28">
        <f t="shared" si="4"/>
        <v>29.623597108617076</v>
      </c>
      <c r="E74" s="59"/>
      <c r="F74" s="59"/>
      <c r="I74" s="59"/>
    </row>
    <row r="75" spans="1:9" ht="12.75">
      <c r="A75" s="23" t="s">
        <v>35</v>
      </c>
      <c r="B75" s="21">
        <f>B76+B77+B78</f>
        <v>20063</v>
      </c>
      <c r="C75" s="21">
        <f>C76+C77+C78</f>
        <v>5829</v>
      </c>
      <c r="D75" s="22">
        <f t="shared" si="4"/>
        <v>29.053481533170512</v>
      </c>
      <c r="E75" s="59"/>
      <c r="F75" s="59"/>
      <c r="I75" s="59"/>
    </row>
    <row r="76" spans="1:9" ht="12.75">
      <c r="A76" s="25" t="s">
        <v>88</v>
      </c>
      <c r="B76" s="26">
        <v>11323.7</v>
      </c>
      <c r="C76" s="26">
        <v>4293.9</v>
      </c>
      <c r="D76" s="28">
        <f t="shared" si="4"/>
        <v>37.919584588076326</v>
      </c>
      <c r="E76" s="59"/>
      <c r="F76" s="59"/>
      <c r="I76" s="59"/>
    </row>
    <row r="77" spans="1:9" ht="12.75">
      <c r="A77" s="25" t="s">
        <v>97</v>
      </c>
      <c r="B77" s="26">
        <v>4404.3</v>
      </c>
      <c r="C77" s="26">
        <v>29</v>
      </c>
      <c r="D77" s="28">
        <f t="shared" si="4"/>
        <v>0.6584474263787662</v>
      </c>
      <c r="E77" s="59"/>
      <c r="F77" s="59"/>
      <c r="I77" s="59"/>
    </row>
    <row r="78" spans="1:10" ht="12.75">
      <c r="A78" s="25" t="s">
        <v>87</v>
      </c>
      <c r="B78" s="26">
        <v>4335</v>
      </c>
      <c r="C78" s="26">
        <v>1506.1</v>
      </c>
      <c r="D78" s="28">
        <f t="shared" si="4"/>
        <v>34.74279123414071</v>
      </c>
      <c r="E78" s="59"/>
      <c r="F78" s="59"/>
      <c r="I78" s="58"/>
      <c r="J78" s="57"/>
    </row>
    <row r="79" spans="1:9" ht="12.75">
      <c r="A79" s="23" t="s">
        <v>36</v>
      </c>
      <c r="B79" s="21">
        <f>B80</f>
        <v>4127.4</v>
      </c>
      <c r="C79" s="21">
        <f>C80</f>
        <v>1123.7</v>
      </c>
      <c r="D79" s="22">
        <f t="shared" si="4"/>
        <v>27.225371904831132</v>
      </c>
      <c r="E79" s="59"/>
      <c r="F79" s="59"/>
      <c r="I79" s="59"/>
    </row>
    <row r="80" spans="1:9" ht="12.75">
      <c r="A80" s="25" t="s">
        <v>101</v>
      </c>
      <c r="B80" s="26">
        <v>4127.4</v>
      </c>
      <c r="C80" s="26">
        <v>1123.7</v>
      </c>
      <c r="D80" s="28">
        <f t="shared" si="4"/>
        <v>27.225371904831132</v>
      </c>
      <c r="E80" s="59"/>
      <c r="F80" s="59"/>
      <c r="I80" s="59"/>
    </row>
    <row r="81" spans="1:9" ht="12.75">
      <c r="A81" s="60" t="s">
        <v>28</v>
      </c>
      <c r="B81" s="61">
        <f>B34+B43+B45+B48+B53+B58+B64+B69+B75+B79</f>
        <v>1532638.7999999996</v>
      </c>
      <c r="C81" s="63">
        <f>C34+C43+C45+C48+C53+C58+C64+C67+C69+C75+C79</f>
        <v>374802.4</v>
      </c>
      <c r="D81" s="62">
        <f t="shared" si="4"/>
        <v>24.45471170376217</v>
      </c>
      <c r="E81" s="59"/>
      <c r="F81" s="59"/>
      <c r="I81" s="59"/>
    </row>
    <row r="82" spans="1:9" ht="24">
      <c r="A82" s="23" t="s">
        <v>29</v>
      </c>
      <c r="B82" s="48">
        <f>B32-B81</f>
        <v>-36999.899999999674</v>
      </c>
      <c r="C82" s="31">
        <f>C32-C81</f>
        <v>36521.69999999995</v>
      </c>
      <c r="D82" s="22"/>
      <c r="E82" s="59"/>
      <c r="F82" s="59"/>
      <c r="I82" s="59"/>
    </row>
    <row r="83" spans="1:9" ht="12.75">
      <c r="A83" s="32"/>
      <c r="B83" s="33" t="s">
        <v>38</v>
      </c>
      <c r="C83" s="34"/>
      <c r="D83" s="7"/>
      <c r="E83" s="59"/>
      <c r="F83" s="58"/>
      <c r="G83" s="56"/>
      <c r="I83" s="59"/>
    </row>
    <row r="84" spans="1:10" ht="12.75">
      <c r="A84" s="35"/>
      <c r="B84" s="36"/>
      <c r="C84" s="37" t="s">
        <v>89</v>
      </c>
      <c r="D84" s="7"/>
      <c r="E84" s="59"/>
      <c r="F84" s="59"/>
      <c r="I84" s="58"/>
      <c r="J84" s="56"/>
    </row>
    <row r="85" spans="1:9" ht="22.5">
      <c r="A85" s="44" t="s">
        <v>1</v>
      </c>
      <c r="B85" s="42" t="s">
        <v>77</v>
      </c>
      <c r="C85" s="43" t="s">
        <v>32</v>
      </c>
      <c r="D85" s="7"/>
      <c r="E85" s="59"/>
      <c r="F85" s="59"/>
      <c r="I85" s="59"/>
    </row>
    <row r="86" spans="1:10" ht="24">
      <c r="A86" s="1" t="s">
        <v>30</v>
      </c>
      <c r="B86" s="6">
        <f>B87+B92</f>
        <v>37000</v>
      </c>
      <c r="C86" s="6">
        <f>C87+C92</f>
        <v>-36521.70000000001</v>
      </c>
      <c r="D86" s="7"/>
      <c r="E86" s="59"/>
      <c r="F86" s="59"/>
      <c r="I86" s="59"/>
      <c r="J86" s="55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37000</v>
      </c>
      <c r="C92" s="46">
        <f>C93</f>
        <v>-36521.70000000001</v>
      </c>
      <c r="D92" s="15"/>
    </row>
    <row r="93" spans="1:4" ht="24">
      <c r="A93" s="5" t="s">
        <v>70</v>
      </c>
      <c r="B93" s="54">
        <f>B94+B98</f>
        <v>37000</v>
      </c>
      <c r="C93" s="4">
        <f>C94+C98</f>
        <v>-36521.70000000001</v>
      </c>
      <c r="D93" s="15"/>
    </row>
    <row r="94" spans="1:4" ht="12.75">
      <c r="A94" s="5" t="s">
        <v>78</v>
      </c>
      <c r="B94" s="54">
        <v>-1495638.9</v>
      </c>
      <c r="C94" s="4">
        <v>-412035.3</v>
      </c>
      <c r="D94" s="15"/>
    </row>
    <row r="95" spans="1:4" ht="12.75">
      <c r="A95" s="5" t="s">
        <v>79</v>
      </c>
      <c r="B95" s="54">
        <v>-1495638.9</v>
      </c>
      <c r="C95" s="4">
        <v>-412035.3</v>
      </c>
      <c r="D95" s="7"/>
    </row>
    <row r="96" spans="1:4" ht="24.75">
      <c r="A96" s="5" t="s">
        <v>80</v>
      </c>
      <c r="B96" s="54">
        <v>-1495638.9</v>
      </c>
      <c r="C96" s="4">
        <v>-412035.3</v>
      </c>
      <c r="D96" s="45"/>
    </row>
    <row r="97" spans="1:4" ht="24.75">
      <c r="A97" s="5" t="s">
        <v>81</v>
      </c>
      <c r="B97" s="54">
        <v>-1495638.9</v>
      </c>
      <c r="C97" s="4">
        <v>-412035.3</v>
      </c>
      <c r="D97" s="45"/>
    </row>
    <row r="98" spans="1:4" ht="15">
      <c r="A98" s="5" t="s">
        <v>71</v>
      </c>
      <c r="B98" s="54">
        <v>1532638.9</v>
      </c>
      <c r="C98" s="4">
        <v>375513.6</v>
      </c>
      <c r="D98" s="45"/>
    </row>
    <row r="99" spans="1:4" ht="15">
      <c r="A99" s="5" t="s">
        <v>72</v>
      </c>
      <c r="B99" s="54">
        <v>1532638.9</v>
      </c>
      <c r="C99" s="4">
        <v>375513.6</v>
      </c>
      <c r="D99" s="45"/>
    </row>
    <row r="100" spans="1:4" ht="24.75">
      <c r="A100" s="5" t="s">
        <v>75</v>
      </c>
      <c r="B100" s="54">
        <v>1532638.9</v>
      </c>
      <c r="C100" s="4">
        <v>375513.6</v>
      </c>
      <c r="D100" s="45"/>
    </row>
    <row r="101" spans="1:4" ht="24.75">
      <c r="A101" s="5" t="s">
        <v>73</v>
      </c>
      <c r="B101" s="54">
        <v>1532638.9</v>
      </c>
      <c r="C101" s="4">
        <v>375513.6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3">
      <selection activeCell="F98" sqref="F9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106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285964.9</v>
      </c>
      <c r="C7" s="21">
        <f>C8+C11+C12+C16+C17+C18+C20+C21+C22+C23+C10</f>
        <v>174873.90000000002</v>
      </c>
      <c r="D7" s="22">
        <f>C7/B7*100</f>
        <v>61.15222532555569</v>
      </c>
    </row>
    <row r="8" spans="1:4" ht="12.75">
      <c r="A8" s="23" t="s">
        <v>15</v>
      </c>
      <c r="B8" s="24">
        <f>B9</f>
        <v>119178</v>
      </c>
      <c r="C8" s="24">
        <f>C9</f>
        <v>48790.9</v>
      </c>
      <c r="D8" s="22">
        <f>C8/B8*100</f>
        <v>40.93951903874876</v>
      </c>
    </row>
    <row r="9" spans="1:4" ht="12.75">
      <c r="A9" s="25" t="s">
        <v>0</v>
      </c>
      <c r="B9" s="26">
        <v>119178</v>
      </c>
      <c r="C9" s="27">
        <v>48790.9</v>
      </c>
      <c r="D9" s="28">
        <f>C9/B9*100</f>
        <v>40.93951903874876</v>
      </c>
    </row>
    <row r="10" spans="1:4" ht="12.75">
      <c r="A10" s="23" t="s">
        <v>94</v>
      </c>
      <c r="B10" s="49">
        <v>14480</v>
      </c>
      <c r="C10" s="50">
        <v>6472.7</v>
      </c>
      <c r="D10" s="28">
        <f>C10/B10*100</f>
        <v>44.70096685082873</v>
      </c>
    </row>
    <row r="11" spans="1:4" ht="12.75">
      <c r="A11" s="23" t="s">
        <v>2</v>
      </c>
      <c r="B11" s="21">
        <v>23380</v>
      </c>
      <c r="C11" s="30">
        <v>18146</v>
      </c>
      <c r="D11" s="22">
        <f aca="true" t="shared" si="0" ref="D11:D20">C11/B11*100</f>
        <v>77.61334473909324</v>
      </c>
    </row>
    <row r="12" spans="1:4" ht="12.75">
      <c r="A12" s="23" t="s">
        <v>3</v>
      </c>
      <c r="B12" s="21">
        <f>B13+B14+B15</f>
        <v>16645</v>
      </c>
      <c r="C12" s="21">
        <f>C13+C14+C15</f>
        <v>5473</v>
      </c>
      <c r="D12" s="22">
        <f t="shared" si="0"/>
        <v>32.880744968459</v>
      </c>
    </row>
    <row r="13" spans="1:4" ht="12.75">
      <c r="A13" s="25" t="s">
        <v>96</v>
      </c>
      <c r="B13" s="21">
        <v>2100</v>
      </c>
      <c r="C13" s="26">
        <v>392.9</v>
      </c>
      <c r="D13" s="22">
        <f t="shared" si="0"/>
        <v>18.70952380952381</v>
      </c>
    </row>
    <row r="14" spans="1:4" ht="12.75">
      <c r="A14" s="25" t="s">
        <v>8</v>
      </c>
      <c r="B14" s="26">
        <v>545</v>
      </c>
      <c r="C14" s="26">
        <v>103.1</v>
      </c>
      <c r="D14" s="22">
        <f t="shared" si="0"/>
        <v>18.91743119266055</v>
      </c>
    </row>
    <row r="15" spans="1:4" ht="12.75">
      <c r="A15" s="25" t="s">
        <v>95</v>
      </c>
      <c r="B15" s="26">
        <v>14000</v>
      </c>
      <c r="C15" s="26">
        <v>4977</v>
      </c>
      <c r="D15" s="22">
        <f t="shared" si="0"/>
        <v>35.55</v>
      </c>
    </row>
    <row r="16" spans="1:4" ht="12.75">
      <c r="A16" s="23" t="s">
        <v>19</v>
      </c>
      <c r="B16" s="21">
        <v>2680</v>
      </c>
      <c r="C16" s="31">
        <v>1464.1</v>
      </c>
      <c r="D16" s="22">
        <f t="shared" si="0"/>
        <v>54.63059701492538</v>
      </c>
    </row>
    <row r="17" spans="1:4" ht="36">
      <c r="A17" s="23" t="s">
        <v>37</v>
      </c>
      <c r="B17" s="21">
        <v>29780</v>
      </c>
      <c r="C17" s="31">
        <v>16375.5</v>
      </c>
      <c r="D17" s="22">
        <f t="shared" si="0"/>
        <v>54.98824714573539</v>
      </c>
    </row>
    <row r="18" spans="1:4" ht="24">
      <c r="A18" s="23" t="s">
        <v>9</v>
      </c>
      <c r="B18" s="21">
        <f>B19</f>
        <v>167</v>
      </c>
      <c r="C18" s="21">
        <f>C19</f>
        <v>496.7</v>
      </c>
      <c r="D18" s="22">
        <f t="shared" si="0"/>
        <v>297.4251497005988</v>
      </c>
    </row>
    <row r="19" spans="1:4" ht="12.75">
      <c r="A19" s="25" t="s">
        <v>10</v>
      </c>
      <c r="B19" s="26">
        <v>167</v>
      </c>
      <c r="C19" s="29">
        <v>496.7</v>
      </c>
      <c r="D19" s="28">
        <f t="shared" si="0"/>
        <v>297.4251497005988</v>
      </c>
    </row>
    <row r="20" spans="1:4" ht="24">
      <c r="A20" s="23" t="s">
        <v>11</v>
      </c>
      <c r="B20" s="21">
        <v>2420</v>
      </c>
      <c r="C20" s="31">
        <v>1128.1</v>
      </c>
      <c r="D20" s="22">
        <f t="shared" si="0"/>
        <v>46.615702479338836</v>
      </c>
    </row>
    <row r="21" spans="1:4" ht="24">
      <c r="A21" s="23" t="s">
        <v>20</v>
      </c>
      <c r="B21" s="21">
        <v>76500</v>
      </c>
      <c r="C21" s="30">
        <v>76115.6</v>
      </c>
      <c r="D21" s="22" t="s">
        <v>61</v>
      </c>
    </row>
    <row r="22" spans="1:4" ht="12.75">
      <c r="A22" s="23" t="s">
        <v>21</v>
      </c>
      <c r="B22" s="21">
        <v>200</v>
      </c>
      <c r="C22" s="30">
        <v>231.3</v>
      </c>
      <c r="D22" s="22">
        <f>C22/B22*100</f>
        <v>115.65</v>
      </c>
    </row>
    <row r="23" spans="1:4" ht="12.75">
      <c r="A23" s="23" t="s">
        <v>4</v>
      </c>
      <c r="B23" s="21">
        <v>534.9</v>
      </c>
      <c r="C23" s="30">
        <v>180</v>
      </c>
      <c r="D23" s="22" t="s">
        <v>61</v>
      </c>
    </row>
    <row r="24" spans="1:4" ht="12.75">
      <c r="A24" s="23" t="s">
        <v>16</v>
      </c>
      <c r="B24" s="21">
        <f>B25+B30+B31</f>
        <v>1212501.2</v>
      </c>
      <c r="C24" s="21">
        <f>C25+C30+C31</f>
        <v>323835.39999999997</v>
      </c>
      <c r="D24" s="22">
        <f aca="true" t="shared" si="1" ref="D24:D31">C24/B24*100</f>
        <v>26.708047794097027</v>
      </c>
    </row>
    <row r="25" spans="1:4" ht="36">
      <c r="A25" s="25" t="s">
        <v>22</v>
      </c>
      <c r="B25" s="26">
        <f>B26+B27+B28+B29</f>
        <v>1207501.2</v>
      </c>
      <c r="C25" s="26">
        <f>C26+C27+C28+C29</f>
        <v>323105.1</v>
      </c>
      <c r="D25" s="28">
        <f t="shared" si="1"/>
        <v>26.758159743443734</v>
      </c>
    </row>
    <row r="26" spans="1:4" ht="24">
      <c r="A26" s="25" t="s">
        <v>23</v>
      </c>
      <c r="B26" s="26">
        <v>329944</v>
      </c>
      <c r="C26" s="29">
        <v>107443.9</v>
      </c>
      <c r="D26" s="28">
        <f t="shared" si="1"/>
        <v>32.56428363601096</v>
      </c>
    </row>
    <row r="27" spans="1:4" ht="24">
      <c r="A27" s="25" t="s">
        <v>24</v>
      </c>
      <c r="B27" s="26">
        <v>291655.2</v>
      </c>
      <c r="C27" s="29">
        <v>7498.3</v>
      </c>
      <c r="D27" s="28">
        <f t="shared" si="1"/>
        <v>2.570946789222342</v>
      </c>
    </row>
    <row r="28" spans="1:4" ht="24">
      <c r="A28" s="25" t="s">
        <v>25</v>
      </c>
      <c r="B28" s="26">
        <v>568332.8</v>
      </c>
      <c r="C28" s="29">
        <v>200875.8</v>
      </c>
      <c r="D28" s="28">
        <f t="shared" si="1"/>
        <v>35.344748710614624</v>
      </c>
    </row>
    <row r="29" spans="1:4" ht="12.75">
      <c r="A29" s="25" t="s">
        <v>26</v>
      </c>
      <c r="B29" s="26">
        <v>17569.2</v>
      </c>
      <c r="C29" s="29">
        <v>7287.1</v>
      </c>
      <c r="D29" s="28">
        <f t="shared" si="1"/>
        <v>41.47656125492339</v>
      </c>
    </row>
    <row r="30" spans="1:4" ht="12.75">
      <c r="A30" s="25" t="s">
        <v>63</v>
      </c>
      <c r="B30" s="26">
        <v>5000</v>
      </c>
      <c r="C30" s="29">
        <v>730.7</v>
      </c>
      <c r="D30" s="28">
        <f t="shared" si="1"/>
        <v>14.614000000000003</v>
      </c>
    </row>
    <row r="31" spans="1:4" ht="48">
      <c r="A31" s="25" t="s">
        <v>64</v>
      </c>
      <c r="B31" s="26"/>
      <c r="C31" s="29">
        <v>-0.4</v>
      </c>
      <c r="D31" s="28" t="e">
        <f t="shared" si="1"/>
        <v>#DIV/0!</v>
      </c>
    </row>
    <row r="32" spans="1:4" ht="12.75">
      <c r="A32" s="60" t="s">
        <v>27</v>
      </c>
      <c r="B32" s="61">
        <f>B7+B24</f>
        <v>1498466.1</v>
      </c>
      <c r="C32" s="61">
        <f>C7+C24</f>
        <v>498709.3</v>
      </c>
      <c r="D32" s="62">
        <f>C32/B32*100</f>
        <v>33.28132014464658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98315.2</v>
      </c>
      <c r="C34" s="31">
        <f>SUM(C35:C42)</f>
        <v>39867</v>
      </c>
      <c r="D34" s="41">
        <f aca="true" t="shared" si="2" ref="D34:D40">C34/B34*100</f>
        <v>40.55018959428451</v>
      </c>
    </row>
    <row r="35" spans="1:9" ht="24">
      <c r="A35" s="25" t="s">
        <v>40</v>
      </c>
      <c r="B35" s="27">
        <v>2000</v>
      </c>
      <c r="C35" s="29">
        <v>750.5</v>
      </c>
      <c r="D35" s="28">
        <f t="shared" si="2"/>
        <v>37.525</v>
      </c>
      <c r="I35" s="59"/>
    </row>
    <row r="36" spans="1:9" ht="36">
      <c r="A36" s="25" t="s">
        <v>41</v>
      </c>
      <c r="B36" s="27">
        <v>1818</v>
      </c>
      <c r="C36" s="29">
        <v>689.3</v>
      </c>
      <c r="D36" s="28">
        <f t="shared" si="2"/>
        <v>37.91529152915291</v>
      </c>
      <c r="I36" s="59"/>
    </row>
    <row r="37" spans="1:9" ht="36">
      <c r="A37" s="25" t="s">
        <v>42</v>
      </c>
      <c r="B37" s="27">
        <v>71644.9</v>
      </c>
      <c r="C37" s="29">
        <v>29545.7</v>
      </c>
      <c r="D37" s="28">
        <f t="shared" si="2"/>
        <v>41.239083312280435</v>
      </c>
      <c r="G37" s="55"/>
      <c r="I37" s="59"/>
    </row>
    <row r="38" spans="1:9" ht="12.75">
      <c r="A38" s="25" t="s">
        <v>85</v>
      </c>
      <c r="B38" s="27">
        <v>25.5</v>
      </c>
      <c r="C38" s="29">
        <v>2.9</v>
      </c>
      <c r="D38" s="28">
        <f t="shared" si="2"/>
        <v>11.372549019607844</v>
      </c>
      <c r="G38" s="55"/>
      <c r="I38" s="59"/>
    </row>
    <row r="39" spans="1:9" ht="36">
      <c r="A39" s="25" t="s">
        <v>43</v>
      </c>
      <c r="B39" s="27">
        <v>9127</v>
      </c>
      <c r="C39" s="29">
        <v>3233.9</v>
      </c>
      <c r="D39" s="28">
        <f t="shared" si="2"/>
        <v>35.432234030897334</v>
      </c>
      <c r="G39" s="55"/>
      <c r="I39" s="59"/>
    </row>
    <row r="40" spans="1:9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  <c r="G40" s="55"/>
      <c r="I40" s="59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5"/>
      <c r="I41" s="59"/>
    </row>
    <row r="42" spans="1:10" ht="12.75">
      <c r="A42" s="25" t="s">
        <v>45</v>
      </c>
      <c r="B42" s="27">
        <v>13399.8</v>
      </c>
      <c r="C42" s="29">
        <v>5644.7</v>
      </c>
      <c r="D42" s="28">
        <f aca="true" t="shared" si="3" ref="D42:D66">C42/B42*100</f>
        <v>42.12525560082987</v>
      </c>
      <c r="G42" s="55"/>
      <c r="I42" s="58"/>
      <c r="J42" s="56"/>
    </row>
    <row r="43" spans="1:9" ht="12.75">
      <c r="A43" s="23" t="s">
        <v>33</v>
      </c>
      <c r="B43" s="21">
        <f>B44</f>
        <v>1279.8</v>
      </c>
      <c r="C43" s="21">
        <f>C44</f>
        <v>445.4</v>
      </c>
      <c r="D43" s="22">
        <f t="shared" si="3"/>
        <v>34.80231286138459</v>
      </c>
      <c r="G43" s="55"/>
      <c r="I43" s="59"/>
    </row>
    <row r="44" spans="1:11" ht="12.75">
      <c r="A44" s="25" t="s">
        <v>46</v>
      </c>
      <c r="B44" s="26">
        <v>1279.8</v>
      </c>
      <c r="C44" s="29">
        <v>445.4</v>
      </c>
      <c r="D44" s="22">
        <f t="shared" si="3"/>
        <v>34.80231286138459</v>
      </c>
      <c r="G44" s="55"/>
      <c r="I44" s="58"/>
      <c r="J44" s="57"/>
      <c r="K44" s="57"/>
    </row>
    <row r="45" spans="1:9" ht="24">
      <c r="A45" s="23" t="s">
        <v>13</v>
      </c>
      <c r="B45" s="31">
        <f>B46+B47</f>
        <v>6658</v>
      </c>
      <c r="C45" s="31">
        <f>C46+C47</f>
        <v>1933.2</v>
      </c>
      <c r="D45" s="22">
        <f t="shared" si="3"/>
        <v>29.03574647041153</v>
      </c>
      <c r="G45" s="55"/>
      <c r="I45" s="59"/>
    </row>
    <row r="46" spans="1:9" ht="12" customHeight="1">
      <c r="A46" s="51" t="s">
        <v>98</v>
      </c>
      <c r="B46" s="27">
        <v>6626.5</v>
      </c>
      <c r="C46" s="29">
        <v>1933.2</v>
      </c>
      <c r="D46" s="28">
        <f t="shared" si="3"/>
        <v>29.173771976156342</v>
      </c>
      <c r="G46" s="55"/>
      <c r="I46" s="59"/>
    </row>
    <row r="47" spans="1:9" ht="23.25" customHeight="1">
      <c r="A47" s="51" t="s">
        <v>99</v>
      </c>
      <c r="B47" s="27">
        <v>31.5</v>
      </c>
      <c r="C47" s="29">
        <v>0</v>
      </c>
      <c r="D47" s="28">
        <f t="shared" si="3"/>
        <v>0</v>
      </c>
      <c r="G47" s="56"/>
      <c r="I47" s="59"/>
    </row>
    <row r="48" spans="1:9" ht="12.75">
      <c r="A48" s="23" t="s">
        <v>14</v>
      </c>
      <c r="B48" s="31">
        <f>SUM(B49:B52)</f>
        <v>126992.5</v>
      </c>
      <c r="C48" s="31">
        <f>SUM(C49:C52)</f>
        <v>30272.2</v>
      </c>
      <c r="D48" s="22">
        <f t="shared" si="3"/>
        <v>23.83778569600567</v>
      </c>
      <c r="I48" s="59"/>
    </row>
    <row r="49" spans="1:9" ht="12.75">
      <c r="A49" s="25" t="s">
        <v>65</v>
      </c>
      <c r="B49" s="27">
        <v>32373.7</v>
      </c>
      <c r="C49" s="29">
        <v>4192.4</v>
      </c>
      <c r="D49" s="28">
        <f t="shared" si="3"/>
        <v>12.950018070223667</v>
      </c>
      <c r="I49" s="59"/>
    </row>
    <row r="50" spans="1:10" ht="12.75">
      <c r="A50" s="25" t="s">
        <v>47</v>
      </c>
      <c r="B50" s="27">
        <v>23267</v>
      </c>
      <c r="C50" s="29">
        <v>10496.1</v>
      </c>
      <c r="D50" s="28">
        <f t="shared" si="3"/>
        <v>45.111531353419004</v>
      </c>
      <c r="I50" s="58"/>
      <c r="J50" s="57"/>
    </row>
    <row r="51" spans="1:9" ht="12.75">
      <c r="A51" s="25" t="s">
        <v>90</v>
      </c>
      <c r="B51" s="27">
        <v>63571.3</v>
      </c>
      <c r="C51" s="29">
        <v>14106.5</v>
      </c>
      <c r="D51" s="28">
        <f t="shared" si="3"/>
        <v>22.19004487874245</v>
      </c>
      <c r="I51" s="59"/>
    </row>
    <row r="52" spans="1:10" ht="12.75">
      <c r="A52" s="25" t="s">
        <v>48</v>
      </c>
      <c r="B52" s="27">
        <v>7780.5</v>
      </c>
      <c r="C52" s="29">
        <v>1477.2</v>
      </c>
      <c r="D52" s="28">
        <f t="shared" si="3"/>
        <v>18.985926354347406</v>
      </c>
      <c r="I52" s="59"/>
      <c r="J52" s="55"/>
    </row>
    <row r="53" spans="1:10" ht="12.75">
      <c r="A53" s="23" t="s">
        <v>5</v>
      </c>
      <c r="B53" s="31">
        <f>SUM(B54:B57)</f>
        <v>360416.2</v>
      </c>
      <c r="C53" s="31">
        <f>SUM(C54:C57)</f>
        <v>35454</v>
      </c>
      <c r="D53" s="22">
        <f t="shared" si="3"/>
        <v>9.8369607137526</v>
      </c>
      <c r="I53" s="59"/>
      <c r="J53" s="55"/>
    </row>
    <row r="54" spans="1:10" ht="12.75">
      <c r="A54" s="25" t="s">
        <v>49</v>
      </c>
      <c r="B54" s="27">
        <v>1104.2</v>
      </c>
      <c r="C54" s="29">
        <v>504.2</v>
      </c>
      <c r="D54" s="28">
        <f t="shared" si="3"/>
        <v>45.66201775040753</v>
      </c>
      <c r="I54" s="59"/>
      <c r="J54" s="55"/>
    </row>
    <row r="55" spans="1:10" ht="12.75">
      <c r="A55" s="25" t="s">
        <v>50</v>
      </c>
      <c r="B55" s="27">
        <v>326081.9</v>
      </c>
      <c r="C55" s="29">
        <v>29087.5</v>
      </c>
      <c r="D55" s="28">
        <f t="shared" si="3"/>
        <v>8.920304990862725</v>
      </c>
      <c r="I55" s="59"/>
      <c r="J55" s="55"/>
    </row>
    <row r="56" spans="1:10" ht="12.75">
      <c r="A56" s="25" t="s">
        <v>82</v>
      </c>
      <c r="B56" s="27">
        <v>26384.6</v>
      </c>
      <c r="C56" s="29">
        <v>3532.3</v>
      </c>
      <c r="D56" s="28">
        <f t="shared" si="3"/>
        <v>13.387733753780614</v>
      </c>
      <c r="I56" s="58"/>
      <c r="J56" s="56"/>
    </row>
    <row r="57" spans="1:9" ht="24">
      <c r="A57" s="25" t="s">
        <v>93</v>
      </c>
      <c r="B57" s="27">
        <v>6845.5</v>
      </c>
      <c r="C57" s="29">
        <v>2330</v>
      </c>
      <c r="D57" s="28">
        <f t="shared" si="3"/>
        <v>34.03695858593237</v>
      </c>
      <c r="I57" s="59"/>
    </row>
    <row r="58" spans="1:10" ht="12.75">
      <c r="A58" s="23" t="s">
        <v>6</v>
      </c>
      <c r="B58" s="31">
        <f>SUM(B59:B63)</f>
        <v>617951.2</v>
      </c>
      <c r="C58" s="31">
        <f>SUM(C59:C63)</f>
        <v>248640.5</v>
      </c>
      <c r="D58" s="22">
        <f t="shared" si="3"/>
        <v>40.23626784768765</v>
      </c>
      <c r="I58" s="59"/>
      <c r="J58" s="55"/>
    </row>
    <row r="59" spans="1:10" ht="12.75">
      <c r="A59" s="25" t="s">
        <v>51</v>
      </c>
      <c r="B59" s="27">
        <v>184913.6</v>
      </c>
      <c r="C59" s="29">
        <v>76819.4</v>
      </c>
      <c r="D59" s="28">
        <f t="shared" si="3"/>
        <v>41.54340189147796</v>
      </c>
      <c r="I59" s="59"/>
      <c r="J59" s="55"/>
    </row>
    <row r="60" spans="1:10" ht="12.75">
      <c r="A60" s="25" t="s">
        <v>52</v>
      </c>
      <c r="B60" s="27">
        <v>354534.3</v>
      </c>
      <c r="C60" s="29">
        <v>140842.5</v>
      </c>
      <c r="D60" s="28">
        <f t="shared" si="3"/>
        <v>39.72605753519476</v>
      </c>
      <c r="I60" s="59"/>
      <c r="J60" s="55"/>
    </row>
    <row r="61" spans="1:10" ht="12.75">
      <c r="A61" s="25" t="s">
        <v>76</v>
      </c>
      <c r="B61" s="27">
        <v>53533.6</v>
      </c>
      <c r="C61" s="29">
        <v>21822.6</v>
      </c>
      <c r="D61" s="28">
        <f t="shared" si="3"/>
        <v>40.7643050345951</v>
      </c>
      <c r="I61" s="59"/>
      <c r="J61" s="55"/>
    </row>
    <row r="62" spans="1:10" ht="12.75">
      <c r="A62" s="25" t="s">
        <v>102</v>
      </c>
      <c r="B62" s="27">
        <v>419.5</v>
      </c>
      <c r="C62" s="29">
        <v>47.5</v>
      </c>
      <c r="D62" s="28">
        <f t="shared" si="3"/>
        <v>11.32300357568534</v>
      </c>
      <c r="E62" s="64"/>
      <c r="F62" s="64"/>
      <c r="I62" s="58"/>
      <c r="J62" s="56"/>
    </row>
    <row r="63" spans="1:9" ht="12.75">
      <c r="A63" s="25" t="s">
        <v>53</v>
      </c>
      <c r="B63" s="27">
        <v>24550.2</v>
      </c>
      <c r="C63" s="29">
        <v>9108.5</v>
      </c>
      <c r="D63" s="28">
        <f t="shared" si="3"/>
        <v>37.10153074109376</v>
      </c>
      <c r="I63" s="59"/>
    </row>
    <row r="64" spans="1:10" ht="12.75">
      <c r="A64" s="23" t="s">
        <v>34</v>
      </c>
      <c r="B64" s="31">
        <f>SUM(B65:B66)</f>
        <v>134129</v>
      </c>
      <c r="C64" s="31">
        <f>SUM(C65:C66)</f>
        <v>53432.1</v>
      </c>
      <c r="D64" s="22">
        <f t="shared" si="3"/>
        <v>39.83635157199412</v>
      </c>
      <c r="E64" s="59"/>
      <c r="F64" s="59"/>
      <c r="I64" s="59"/>
      <c r="J64" s="55"/>
    </row>
    <row r="65" spans="1:10" ht="12.75">
      <c r="A65" s="25" t="s">
        <v>54</v>
      </c>
      <c r="B65" s="27">
        <v>98860</v>
      </c>
      <c r="C65" s="29">
        <v>38779.2</v>
      </c>
      <c r="D65" s="28">
        <f t="shared" si="3"/>
        <v>39.22638074044102</v>
      </c>
      <c r="E65" s="59"/>
      <c r="F65" s="59"/>
      <c r="I65" s="59"/>
      <c r="J65" s="55"/>
    </row>
    <row r="66" spans="1:10" ht="12.75">
      <c r="A66" s="25" t="s">
        <v>55</v>
      </c>
      <c r="B66" s="27">
        <v>35269</v>
      </c>
      <c r="C66" s="29">
        <v>14652.9</v>
      </c>
      <c r="D66" s="28">
        <f t="shared" si="3"/>
        <v>41.546116986588785</v>
      </c>
      <c r="E66" s="59"/>
      <c r="F66" s="58"/>
      <c r="G66" s="57"/>
      <c r="I66" s="59"/>
      <c r="J66" s="55"/>
    </row>
    <row r="67" spans="1:9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  <c r="E67" s="59"/>
      <c r="F67" s="59"/>
      <c r="I67" s="59"/>
    </row>
    <row r="68" spans="1:9" ht="12.75" customHeight="1" hidden="1">
      <c r="A68" s="25" t="s">
        <v>84</v>
      </c>
      <c r="B68" s="27">
        <v>0</v>
      </c>
      <c r="C68" s="29">
        <v>0</v>
      </c>
      <c r="D68" s="28">
        <v>0</v>
      </c>
      <c r="E68" s="59"/>
      <c r="F68" s="59"/>
      <c r="I68" s="59"/>
    </row>
    <row r="69" spans="1:10" ht="12.75">
      <c r="A69" s="23" t="s">
        <v>7</v>
      </c>
      <c r="B69" s="31">
        <f>B70+B71+B72+B73+B74</f>
        <v>165533.7</v>
      </c>
      <c r="C69" s="31">
        <f>C70+C71+C72+C73+C74</f>
        <v>55953.100000000006</v>
      </c>
      <c r="D69" s="22">
        <f aca="true" t="shared" si="4" ref="D69:D81">C69/B69*100</f>
        <v>33.80163676641071</v>
      </c>
      <c r="E69" s="59"/>
      <c r="F69" s="59"/>
      <c r="I69" s="59"/>
      <c r="J69" s="55"/>
    </row>
    <row r="70" spans="1:10" ht="12.75">
      <c r="A70" s="25" t="s">
        <v>56</v>
      </c>
      <c r="B70" s="27">
        <v>3710</v>
      </c>
      <c r="C70" s="29">
        <v>2268.8</v>
      </c>
      <c r="D70" s="28">
        <f t="shared" si="4"/>
        <v>61.153638814016176</v>
      </c>
      <c r="E70" s="59"/>
      <c r="F70" s="59"/>
      <c r="I70" s="59"/>
      <c r="J70" s="55"/>
    </row>
    <row r="71" spans="1:10" ht="12.75">
      <c r="A71" s="25" t="s">
        <v>57</v>
      </c>
      <c r="B71" s="27">
        <v>90262.5</v>
      </c>
      <c r="C71" s="29">
        <v>33814.9</v>
      </c>
      <c r="D71" s="28">
        <f t="shared" si="4"/>
        <v>37.46284448137377</v>
      </c>
      <c r="E71" s="59"/>
      <c r="F71" s="59"/>
      <c r="I71" s="58"/>
      <c r="J71" s="56"/>
    </row>
    <row r="72" spans="1:9" ht="12.75">
      <c r="A72" s="25" t="s">
        <v>58</v>
      </c>
      <c r="B72" s="27">
        <v>12846.1</v>
      </c>
      <c r="C72" s="29">
        <v>1750.3</v>
      </c>
      <c r="D72" s="28">
        <f t="shared" si="4"/>
        <v>13.625146931753607</v>
      </c>
      <c r="E72" s="59"/>
      <c r="F72" s="59"/>
      <c r="I72" s="59"/>
    </row>
    <row r="73" spans="1:9" ht="12.75">
      <c r="A73" s="25" t="s">
        <v>59</v>
      </c>
      <c r="B73" s="27">
        <v>41463.4</v>
      </c>
      <c r="C73" s="29">
        <v>11468.3</v>
      </c>
      <c r="D73" s="28">
        <f t="shared" si="4"/>
        <v>27.658850938417977</v>
      </c>
      <c r="E73" s="59"/>
      <c r="F73" s="59"/>
      <c r="I73" s="59"/>
    </row>
    <row r="74" spans="1:9" ht="12.75">
      <c r="A74" s="25" t="s">
        <v>60</v>
      </c>
      <c r="B74" s="27">
        <v>17251.7</v>
      </c>
      <c r="C74" s="29">
        <v>6650.8</v>
      </c>
      <c r="D74" s="28">
        <f t="shared" si="4"/>
        <v>38.551563034367625</v>
      </c>
      <c r="E74" s="59"/>
      <c r="F74" s="59"/>
      <c r="I74" s="59"/>
    </row>
    <row r="75" spans="1:9" ht="12.75">
      <c r="A75" s="23" t="s">
        <v>35</v>
      </c>
      <c r="B75" s="21">
        <f>B76+B77+B78</f>
        <v>20063.1</v>
      </c>
      <c r="C75" s="21">
        <f>C76+C77+C78</f>
        <v>7135.099999999999</v>
      </c>
      <c r="D75" s="22">
        <f t="shared" si="4"/>
        <v>35.56329779545534</v>
      </c>
      <c r="E75" s="59"/>
      <c r="F75" s="59"/>
      <c r="I75" s="59"/>
    </row>
    <row r="76" spans="1:9" ht="12.75">
      <c r="A76" s="25" t="s">
        <v>88</v>
      </c>
      <c r="B76" s="26">
        <v>11290.3</v>
      </c>
      <c r="C76" s="26">
        <v>4989.9</v>
      </c>
      <c r="D76" s="28">
        <f t="shared" si="4"/>
        <v>44.19634553554822</v>
      </c>
      <c r="E76" s="65"/>
      <c r="F76" s="65"/>
      <c r="I76" s="59"/>
    </row>
    <row r="77" spans="1:9" ht="12.75">
      <c r="A77" s="25" t="s">
        <v>97</v>
      </c>
      <c r="B77" s="26">
        <v>4437.8</v>
      </c>
      <c r="C77" s="26">
        <v>115.9</v>
      </c>
      <c r="D77" s="28">
        <f t="shared" si="4"/>
        <v>2.611654423362928</v>
      </c>
      <c r="E77" s="65"/>
      <c r="F77" s="65"/>
      <c r="I77" s="59"/>
    </row>
    <row r="78" spans="1:10" ht="12.75">
      <c r="A78" s="25" t="s">
        <v>87</v>
      </c>
      <c r="B78" s="26">
        <v>4335</v>
      </c>
      <c r="C78" s="26">
        <v>2029.3</v>
      </c>
      <c r="D78" s="28">
        <f t="shared" si="4"/>
        <v>46.811995386389846</v>
      </c>
      <c r="E78" s="59"/>
      <c r="F78" s="59"/>
      <c r="I78" s="58"/>
      <c r="J78" s="57"/>
    </row>
    <row r="79" spans="1:9" ht="12.75">
      <c r="A79" s="23" t="s">
        <v>36</v>
      </c>
      <c r="B79" s="21">
        <f>B80</f>
        <v>4127.4</v>
      </c>
      <c r="C79" s="21">
        <f>C80</f>
        <v>2376.2</v>
      </c>
      <c r="D79" s="22">
        <f t="shared" si="4"/>
        <v>57.571352425255604</v>
      </c>
      <c r="E79" s="59"/>
      <c r="F79" s="59"/>
      <c r="I79" s="59"/>
    </row>
    <row r="80" spans="1:9" ht="12.75">
      <c r="A80" s="25" t="s">
        <v>101</v>
      </c>
      <c r="B80" s="26">
        <v>4127.4</v>
      </c>
      <c r="C80" s="26">
        <v>2376.2</v>
      </c>
      <c r="D80" s="28">
        <f t="shared" si="4"/>
        <v>57.571352425255604</v>
      </c>
      <c r="E80" s="59"/>
      <c r="F80" s="59"/>
      <c r="I80" s="59"/>
    </row>
    <row r="81" spans="1:9" ht="12.75">
      <c r="A81" s="60" t="s">
        <v>28</v>
      </c>
      <c r="B81" s="61">
        <f>B34+B43+B45+B48+B53+B58+B64+B69+B75+B79</f>
        <v>1535466.0999999999</v>
      </c>
      <c r="C81" s="63">
        <f>C34+C43+C45+C48+C53+C58+C64+C67+C69+C75+C79</f>
        <v>475508.8</v>
      </c>
      <c r="D81" s="62">
        <f t="shared" si="4"/>
        <v>30.96836849735725</v>
      </c>
      <c r="E81" s="59"/>
      <c r="F81" s="59"/>
      <c r="I81" s="59"/>
    </row>
    <row r="82" spans="1:9" ht="24">
      <c r="A82" s="23" t="s">
        <v>29</v>
      </c>
      <c r="B82" s="48">
        <f>B32-B81</f>
        <v>-36999.99999999977</v>
      </c>
      <c r="C82" s="31">
        <f>C32-C81</f>
        <v>23200.5</v>
      </c>
      <c r="D82" s="22"/>
      <c r="E82" s="59"/>
      <c r="F82" s="59"/>
      <c r="I82" s="59"/>
    </row>
    <row r="83" spans="1:9" ht="12.75">
      <c r="A83" s="32"/>
      <c r="B83" s="33" t="s">
        <v>38</v>
      </c>
      <c r="C83" s="34"/>
      <c r="D83" s="7"/>
      <c r="E83" s="59"/>
      <c r="F83" s="58"/>
      <c r="G83" s="56"/>
      <c r="I83" s="59"/>
    </row>
    <row r="84" spans="1:10" ht="12.75">
      <c r="A84" s="35"/>
      <c r="B84" s="36"/>
      <c r="C84" s="37" t="s">
        <v>89</v>
      </c>
      <c r="D84" s="7"/>
      <c r="E84" s="59"/>
      <c r="F84" s="59"/>
      <c r="I84" s="58"/>
      <c r="J84" s="56"/>
    </row>
    <row r="85" spans="1:9" ht="22.5">
      <c r="A85" s="44" t="s">
        <v>1</v>
      </c>
      <c r="B85" s="42" t="s">
        <v>77</v>
      </c>
      <c r="C85" s="43" t="s">
        <v>32</v>
      </c>
      <c r="D85" s="7"/>
      <c r="E85" s="59"/>
      <c r="F85" s="59"/>
      <c r="I85" s="59"/>
    </row>
    <row r="86" spans="1:10" ht="24">
      <c r="A86" s="1" t="s">
        <v>30</v>
      </c>
      <c r="B86" s="6">
        <f>B87+B92</f>
        <v>37000</v>
      </c>
      <c r="C86" s="6">
        <f>C87+C92</f>
        <v>-23200.5</v>
      </c>
      <c r="D86" s="7"/>
      <c r="E86" s="59"/>
      <c r="F86" s="59"/>
      <c r="I86" s="59"/>
      <c r="J86" s="55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37000</v>
      </c>
      <c r="C92" s="46">
        <f>C93</f>
        <v>-23200.5</v>
      </c>
      <c r="D92" s="15"/>
    </row>
    <row r="93" spans="1:4" ht="24">
      <c r="A93" s="5" t="s">
        <v>70</v>
      </c>
      <c r="B93" s="54">
        <f>B94+B98</f>
        <v>37000</v>
      </c>
      <c r="C93" s="4">
        <f>C94+C98</f>
        <v>-23200.5</v>
      </c>
      <c r="D93" s="15"/>
    </row>
    <row r="94" spans="1:4" ht="12.75">
      <c r="A94" s="5" t="s">
        <v>78</v>
      </c>
      <c r="B94" s="54">
        <v>0</v>
      </c>
      <c r="C94" s="4">
        <v>-499669.2</v>
      </c>
      <c r="D94" s="15"/>
    </row>
    <row r="95" spans="1:4" ht="12.75">
      <c r="A95" s="5" t="s">
        <v>79</v>
      </c>
      <c r="B95" s="54">
        <v>0</v>
      </c>
      <c r="C95" s="4">
        <v>-499669.2</v>
      </c>
      <c r="D95" s="7"/>
    </row>
    <row r="96" spans="1:4" ht="24.75">
      <c r="A96" s="5" t="s">
        <v>80</v>
      </c>
      <c r="B96" s="54">
        <v>0</v>
      </c>
      <c r="C96" s="4">
        <v>-499669.2</v>
      </c>
      <c r="D96" s="45"/>
    </row>
    <row r="97" spans="1:4" ht="24.75">
      <c r="A97" s="5" t="s">
        <v>81</v>
      </c>
      <c r="B97" s="54">
        <v>0</v>
      </c>
      <c r="C97" s="4">
        <v>-499669.2</v>
      </c>
      <c r="D97" s="45"/>
    </row>
    <row r="98" spans="1:4" ht="15">
      <c r="A98" s="5" t="s">
        <v>71</v>
      </c>
      <c r="B98" s="54">
        <v>37000</v>
      </c>
      <c r="C98" s="4">
        <v>476468.7</v>
      </c>
      <c r="D98" s="45"/>
    </row>
    <row r="99" spans="1:4" ht="15">
      <c r="A99" s="5" t="s">
        <v>72</v>
      </c>
      <c r="B99" s="54">
        <v>37000</v>
      </c>
      <c r="C99" s="4">
        <v>476468.7</v>
      </c>
      <c r="D99" s="45"/>
    </row>
    <row r="100" spans="1:4" ht="24.75">
      <c r="A100" s="5" t="s">
        <v>75</v>
      </c>
      <c r="B100" s="54">
        <v>37000</v>
      </c>
      <c r="C100" s="4">
        <v>476468.7</v>
      </c>
      <c r="D100" s="45"/>
    </row>
    <row r="101" spans="1:4" ht="24.75">
      <c r="A101" s="5" t="s">
        <v>73</v>
      </c>
      <c r="B101" s="54">
        <v>37000</v>
      </c>
      <c r="C101" s="4">
        <v>476468.7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8">
      <selection activeCell="E95" sqref="E95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107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296464.9</v>
      </c>
      <c r="C7" s="21">
        <f>C8+C11+C12+C16+C17+C18+C20+C21+C22+C23+C10</f>
        <v>195194.2</v>
      </c>
      <c r="D7" s="22">
        <f>C7/B7*100</f>
        <v>65.8405767428117</v>
      </c>
    </row>
    <row r="8" spans="1:4" ht="12.75">
      <c r="A8" s="23" t="s">
        <v>15</v>
      </c>
      <c r="B8" s="24">
        <f>B9</f>
        <v>119178</v>
      </c>
      <c r="C8" s="24">
        <f>C9</f>
        <v>62176.3</v>
      </c>
      <c r="D8" s="22">
        <f>C8/B8*100</f>
        <v>52.17095437077314</v>
      </c>
    </row>
    <row r="9" spans="1:4" ht="12.75">
      <c r="A9" s="25" t="s">
        <v>0</v>
      </c>
      <c r="B9" s="26">
        <v>119178</v>
      </c>
      <c r="C9" s="27">
        <v>62176.3</v>
      </c>
      <c r="D9" s="28">
        <f>C9/B9*100</f>
        <v>52.17095437077314</v>
      </c>
    </row>
    <row r="10" spans="1:4" ht="12.75">
      <c r="A10" s="23" t="s">
        <v>94</v>
      </c>
      <c r="B10" s="49">
        <v>14480</v>
      </c>
      <c r="C10" s="50">
        <v>7845.3</v>
      </c>
      <c r="D10" s="28">
        <f>C10/B10*100</f>
        <v>54.18024861878453</v>
      </c>
    </row>
    <row r="11" spans="1:4" ht="12.75">
      <c r="A11" s="23" t="s">
        <v>2</v>
      </c>
      <c r="B11" s="21">
        <v>29880</v>
      </c>
      <c r="C11" s="30">
        <v>19799.3</v>
      </c>
      <c r="D11" s="22">
        <f aca="true" t="shared" si="0" ref="D11:D20">C11/B11*100</f>
        <v>66.26271753681392</v>
      </c>
    </row>
    <row r="12" spans="1:4" ht="12.75">
      <c r="A12" s="23" t="s">
        <v>3</v>
      </c>
      <c r="B12" s="21">
        <f>B13+B14+B15</f>
        <v>16645</v>
      </c>
      <c r="C12" s="21">
        <f>C13+C14+C15</f>
        <v>5667.7</v>
      </c>
      <c r="D12" s="22">
        <f t="shared" si="0"/>
        <v>34.050465605286874</v>
      </c>
    </row>
    <row r="13" spans="1:4" ht="12.75">
      <c r="A13" s="25" t="s">
        <v>96</v>
      </c>
      <c r="B13" s="26">
        <v>2100</v>
      </c>
      <c r="C13" s="26">
        <v>447.7</v>
      </c>
      <c r="D13" s="22">
        <f t="shared" si="0"/>
        <v>21.31904761904762</v>
      </c>
    </row>
    <row r="14" spans="1:4" ht="12.75">
      <c r="A14" s="25" t="s">
        <v>8</v>
      </c>
      <c r="B14" s="26">
        <v>545</v>
      </c>
      <c r="C14" s="26">
        <v>117</v>
      </c>
      <c r="D14" s="22">
        <f t="shared" si="0"/>
        <v>21.467889908256883</v>
      </c>
    </row>
    <row r="15" spans="1:4" ht="12.75">
      <c r="A15" s="25" t="s">
        <v>95</v>
      </c>
      <c r="B15" s="26">
        <v>14000</v>
      </c>
      <c r="C15" s="26">
        <v>5103</v>
      </c>
      <c r="D15" s="22">
        <f t="shared" si="0"/>
        <v>36.449999999999996</v>
      </c>
    </row>
    <row r="16" spans="1:4" ht="12.75">
      <c r="A16" s="23" t="s">
        <v>19</v>
      </c>
      <c r="B16" s="21">
        <v>2680</v>
      </c>
      <c r="C16" s="31">
        <v>1839.2</v>
      </c>
      <c r="D16" s="22">
        <f t="shared" si="0"/>
        <v>68.6268656716418</v>
      </c>
    </row>
    <row r="17" spans="1:4" ht="36">
      <c r="A17" s="23" t="s">
        <v>37</v>
      </c>
      <c r="B17" s="21">
        <v>33780</v>
      </c>
      <c r="C17" s="31">
        <v>18934.2</v>
      </c>
      <c r="D17" s="22">
        <f t="shared" si="0"/>
        <v>56.051509769094146</v>
      </c>
    </row>
    <row r="18" spans="1:4" ht="24">
      <c r="A18" s="23" t="s">
        <v>9</v>
      </c>
      <c r="B18" s="21">
        <f>B19</f>
        <v>167</v>
      </c>
      <c r="C18" s="21">
        <f>C19</f>
        <v>538.6</v>
      </c>
      <c r="D18" s="22">
        <f t="shared" si="0"/>
        <v>322.5149700598803</v>
      </c>
    </row>
    <row r="19" spans="1:4" ht="12.75">
      <c r="A19" s="25" t="s">
        <v>10</v>
      </c>
      <c r="B19" s="26">
        <v>167</v>
      </c>
      <c r="C19" s="29">
        <v>538.6</v>
      </c>
      <c r="D19" s="28">
        <f t="shared" si="0"/>
        <v>322.5149700598803</v>
      </c>
    </row>
    <row r="20" spans="1:4" ht="24">
      <c r="A20" s="23" t="s">
        <v>11</v>
      </c>
      <c r="B20" s="21">
        <v>2420</v>
      </c>
      <c r="C20" s="31">
        <v>1350.6</v>
      </c>
      <c r="D20" s="22">
        <f t="shared" si="0"/>
        <v>55.809917355371894</v>
      </c>
    </row>
    <row r="21" spans="1:4" ht="24">
      <c r="A21" s="23" t="s">
        <v>20</v>
      </c>
      <c r="B21" s="21">
        <v>76500</v>
      </c>
      <c r="C21" s="30">
        <v>76163.6</v>
      </c>
      <c r="D21" s="22" t="s">
        <v>61</v>
      </c>
    </row>
    <row r="22" spans="1:4" ht="12.75">
      <c r="A22" s="23" t="s">
        <v>21</v>
      </c>
      <c r="B22" s="21">
        <v>200</v>
      </c>
      <c r="C22" s="30">
        <v>269.2</v>
      </c>
      <c r="D22" s="22">
        <f>C22/B22*100</f>
        <v>134.6</v>
      </c>
    </row>
    <row r="23" spans="1:4" ht="12.75">
      <c r="A23" s="23" t="s">
        <v>4</v>
      </c>
      <c r="B23" s="21">
        <v>534.9</v>
      </c>
      <c r="C23" s="30">
        <v>610.2</v>
      </c>
      <c r="D23" s="22" t="s">
        <v>61</v>
      </c>
    </row>
    <row r="24" spans="1:4" ht="12.75">
      <c r="A24" s="23" t="s">
        <v>16</v>
      </c>
      <c r="B24" s="21">
        <f>B25+B30+B31</f>
        <v>1222001.2</v>
      </c>
      <c r="C24" s="21">
        <f>C25+C30+C31</f>
        <v>421009.49999999994</v>
      </c>
      <c r="D24" s="22">
        <f aca="true" t="shared" si="1" ref="D24:D31">C24/B24*100</f>
        <v>34.452462076141984</v>
      </c>
    </row>
    <row r="25" spans="1:4" ht="36">
      <c r="A25" s="25" t="s">
        <v>22</v>
      </c>
      <c r="B25" s="26">
        <f>B26+B27+B28+B29</f>
        <v>1207501.2</v>
      </c>
      <c r="C25" s="26">
        <f>C26+C27+C28+C29</f>
        <v>420279.19999999995</v>
      </c>
      <c r="D25" s="28">
        <f t="shared" si="1"/>
        <v>34.805696259349475</v>
      </c>
    </row>
    <row r="26" spans="1:4" ht="24">
      <c r="A26" s="25" t="s">
        <v>23</v>
      </c>
      <c r="B26" s="26">
        <v>329944</v>
      </c>
      <c r="C26" s="29">
        <v>127414.9</v>
      </c>
      <c r="D26" s="28">
        <f t="shared" si="1"/>
        <v>38.61712896733991</v>
      </c>
    </row>
    <row r="27" spans="1:4" ht="24">
      <c r="A27" s="25" t="s">
        <v>24</v>
      </c>
      <c r="B27" s="26">
        <v>291655.2</v>
      </c>
      <c r="C27" s="29">
        <v>10841.6</v>
      </c>
      <c r="D27" s="28">
        <f t="shared" si="1"/>
        <v>3.7172661416631696</v>
      </c>
    </row>
    <row r="28" spans="1:4" ht="24">
      <c r="A28" s="25" t="s">
        <v>25</v>
      </c>
      <c r="B28" s="26">
        <v>568332.8</v>
      </c>
      <c r="C28" s="29">
        <v>271254.1</v>
      </c>
      <c r="D28" s="28">
        <f t="shared" si="1"/>
        <v>47.728038923672884</v>
      </c>
    </row>
    <row r="29" spans="1:4" ht="12.75">
      <c r="A29" s="25" t="s">
        <v>26</v>
      </c>
      <c r="B29" s="26">
        <v>17569.2</v>
      </c>
      <c r="C29" s="29">
        <v>10768.6</v>
      </c>
      <c r="D29" s="28">
        <f t="shared" si="1"/>
        <v>61.2924891287025</v>
      </c>
    </row>
    <row r="30" spans="1:4" ht="12.75">
      <c r="A30" s="25" t="s">
        <v>63</v>
      </c>
      <c r="B30" s="26">
        <v>14500</v>
      </c>
      <c r="C30" s="29">
        <v>730.7</v>
      </c>
      <c r="D30" s="28">
        <f t="shared" si="1"/>
        <v>5.039310344827586</v>
      </c>
    </row>
    <row r="31" spans="1:4" ht="48">
      <c r="A31" s="25" t="s">
        <v>64</v>
      </c>
      <c r="B31" s="26"/>
      <c r="C31" s="29">
        <v>-0.4</v>
      </c>
      <c r="D31" s="28" t="e">
        <f t="shared" si="1"/>
        <v>#DIV/0!</v>
      </c>
    </row>
    <row r="32" spans="1:4" ht="12.75">
      <c r="A32" s="60" t="s">
        <v>27</v>
      </c>
      <c r="B32" s="61">
        <f>B7+B24</f>
        <v>1518466.1</v>
      </c>
      <c r="C32" s="61">
        <f>C7+C24</f>
        <v>616203.7</v>
      </c>
      <c r="D32" s="62">
        <f>C32/B32*100</f>
        <v>40.580668873674554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100646.8</v>
      </c>
      <c r="C34" s="31">
        <f>SUM(C35:C42)</f>
        <v>47896.9</v>
      </c>
      <c r="D34" s="41">
        <f aca="true" t="shared" si="2" ref="D34:D40">C34/B34*100</f>
        <v>47.58909374167882</v>
      </c>
    </row>
    <row r="35" spans="1:9" ht="24">
      <c r="A35" s="25" t="s">
        <v>40</v>
      </c>
      <c r="B35" s="27">
        <v>2000</v>
      </c>
      <c r="C35" s="29">
        <v>875.9</v>
      </c>
      <c r="D35" s="28">
        <f t="shared" si="2"/>
        <v>43.795</v>
      </c>
      <c r="I35" s="59"/>
    </row>
    <row r="36" spans="1:9" ht="36">
      <c r="A36" s="25" t="s">
        <v>41</v>
      </c>
      <c r="B36" s="27">
        <v>1818</v>
      </c>
      <c r="C36" s="29">
        <v>804.9</v>
      </c>
      <c r="D36" s="28">
        <f t="shared" si="2"/>
        <v>44.27392739273927</v>
      </c>
      <c r="I36" s="59"/>
    </row>
    <row r="37" spans="1:9" ht="36">
      <c r="A37" s="25" t="s">
        <v>42</v>
      </c>
      <c r="B37" s="27">
        <v>71952.7</v>
      </c>
      <c r="C37" s="29">
        <v>34788.2</v>
      </c>
      <c r="D37" s="28">
        <f t="shared" si="2"/>
        <v>48.34870685881141</v>
      </c>
      <c r="G37" s="55"/>
      <c r="I37" s="59"/>
    </row>
    <row r="38" spans="1:9" ht="12.75">
      <c r="A38" s="25" t="s">
        <v>85</v>
      </c>
      <c r="B38" s="27">
        <v>25.5</v>
      </c>
      <c r="C38" s="29">
        <v>2.9</v>
      </c>
      <c r="D38" s="28">
        <f t="shared" si="2"/>
        <v>11.372549019607844</v>
      </c>
      <c r="G38" s="55"/>
      <c r="I38" s="59"/>
    </row>
    <row r="39" spans="1:9" ht="36">
      <c r="A39" s="25" t="s">
        <v>43</v>
      </c>
      <c r="B39" s="27">
        <v>9197</v>
      </c>
      <c r="C39" s="29">
        <v>3978.2</v>
      </c>
      <c r="D39" s="28">
        <f t="shared" si="2"/>
        <v>43.25540937262151</v>
      </c>
      <c r="G39" s="55"/>
      <c r="I39" s="59"/>
    </row>
    <row r="40" spans="1:9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  <c r="G40" s="55"/>
      <c r="I40" s="59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5"/>
      <c r="I41" s="59"/>
    </row>
    <row r="42" spans="1:10" ht="12.75">
      <c r="A42" s="25" t="s">
        <v>45</v>
      </c>
      <c r="B42" s="27">
        <v>15353.6</v>
      </c>
      <c r="C42" s="29">
        <v>7446.8</v>
      </c>
      <c r="D42" s="28">
        <f aca="true" t="shared" si="3" ref="D42:D66">C42/B42*100</f>
        <v>48.50197999166319</v>
      </c>
      <c r="G42" s="55"/>
      <c r="I42" s="58"/>
      <c r="J42" s="56"/>
    </row>
    <row r="43" spans="1:9" ht="12.75">
      <c r="A43" s="23" t="s">
        <v>33</v>
      </c>
      <c r="B43" s="21">
        <f>B44</f>
        <v>1279.8</v>
      </c>
      <c r="C43" s="21">
        <f>C44</f>
        <v>524.2</v>
      </c>
      <c r="D43" s="22">
        <f t="shared" si="3"/>
        <v>40.95952492576966</v>
      </c>
      <c r="G43" s="55"/>
      <c r="I43" s="59"/>
    </row>
    <row r="44" spans="1:11" ht="12.75">
      <c r="A44" s="25" t="s">
        <v>46</v>
      </c>
      <c r="B44" s="26">
        <v>1279.8</v>
      </c>
      <c r="C44" s="29">
        <v>524.2</v>
      </c>
      <c r="D44" s="22">
        <f t="shared" si="3"/>
        <v>40.95952492576966</v>
      </c>
      <c r="G44" s="55"/>
      <c r="I44" s="58"/>
      <c r="J44" s="57"/>
      <c r="K44" s="57"/>
    </row>
    <row r="45" spans="1:9" ht="24">
      <c r="A45" s="23" t="s">
        <v>13</v>
      </c>
      <c r="B45" s="31">
        <f>B46+B47</f>
        <v>8586</v>
      </c>
      <c r="C45" s="31">
        <f>C46+C47</f>
        <v>2543</v>
      </c>
      <c r="D45" s="22">
        <f t="shared" si="3"/>
        <v>29.617982762636853</v>
      </c>
      <c r="G45" s="55"/>
      <c r="I45" s="59"/>
    </row>
    <row r="46" spans="1:9" ht="12" customHeight="1">
      <c r="A46" s="51" t="s">
        <v>98</v>
      </c>
      <c r="B46" s="27">
        <v>8404.5</v>
      </c>
      <c r="C46" s="29">
        <v>2534</v>
      </c>
      <c r="D46" s="28">
        <f t="shared" si="3"/>
        <v>30.150514605270985</v>
      </c>
      <c r="G46" s="55"/>
      <c r="I46" s="59"/>
    </row>
    <row r="47" spans="1:9" ht="23.25" customHeight="1">
      <c r="A47" s="51" t="s">
        <v>99</v>
      </c>
      <c r="B47" s="27">
        <v>181.5</v>
      </c>
      <c r="C47" s="29">
        <v>9</v>
      </c>
      <c r="D47" s="28">
        <f t="shared" si="3"/>
        <v>4.958677685950414</v>
      </c>
      <c r="G47" s="56"/>
      <c r="I47" s="59"/>
    </row>
    <row r="48" spans="1:9" ht="12.75">
      <c r="A48" s="23" t="s">
        <v>14</v>
      </c>
      <c r="B48" s="31">
        <f>SUM(B49:B52)</f>
        <v>132436.4</v>
      </c>
      <c r="C48" s="31">
        <f>SUM(C49:C52)</f>
        <v>36382.9</v>
      </c>
      <c r="D48" s="22">
        <f t="shared" si="3"/>
        <v>27.47197900275151</v>
      </c>
      <c r="I48" s="59"/>
    </row>
    <row r="49" spans="1:9" ht="12.75">
      <c r="A49" s="25" t="s">
        <v>65</v>
      </c>
      <c r="B49" s="27">
        <v>32373.7</v>
      </c>
      <c r="C49" s="29">
        <v>5590</v>
      </c>
      <c r="D49" s="28">
        <f t="shared" si="3"/>
        <v>17.26710261724795</v>
      </c>
      <c r="I49" s="59"/>
    </row>
    <row r="50" spans="1:10" ht="12.75">
      <c r="A50" s="25" t="s">
        <v>47</v>
      </c>
      <c r="B50" s="27">
        <v>25267</v>
      </c>
      <c r="C50" s="29">
        <v>12743.4</v>
      </c>
      <c r="D50" s="28">
        <f t="shared" si="3"/>
        <v>50.43495468397514</v>
      </c>
      <c r="I50" s="58"/>
      <c r="J50" s="57"/>
    </row>
    <row r="51" spans="1:9" ht="12.75">
      <c r="A51" s="25" t="s">
        <v>90</v>
      </c>
      <c r="B51" s="27">
        <v>62610.2</v>
      </c>
      <c r="C51" s="29">
        <v>16181.1</v>
      </c>
      <c r="D51" s="28">
        <f t="shared" si="3"/>
        <v>25.844191521509273</v>
      </c>
      <c r="I51" s="59"/>
    </row>
    <row r="52" spans="1:10" ht="12.75">
      <c r="A52" s="25" t="s">
        <v>48</v>
      </c>
      <c r="B52" s="27">
        <v>12185.5</v>
      </c>
      <c r="C52" s="29">
        <v>1868.4</v>
      </c>
      <c r="D52" s="28">
        <f t="shared" si="3"/>
        <v>15.332977719420624</v>
      </c>
      <c r="I52" s="59"/>
      <c r="J52" s="55"/>
    </row>
    <row r="53" spans="1:10" ht="12.75">
      <c r="A53" s="23" t="s">
        <v>5</v>
      </c>
      <c r="B53" s="31">
        <f>SUM(B54:B57)</f>
        <v>371670.49999999994</v>
      </c>
      <c r="C53" s="31">
        <f>SUM(C54:C57)</f>
        <v>49592.80000000001</v>
      </c>
      <c r="D53" s="22">
        <f t="shared" si="3"/>
        <v>13.343216639469643</v>
      </c>
      <c r="I53" s="59"/>
      <c r="J53" s="55"/>
    </row>
    <row r="54" spans="1:10" ht="12.75">
      <c r="A54" s="25" t="s">
        <v>49</v>
      </c>
      <c r="B54" s="27">
        <v>1307.6</v>
      </c>
      <c r="C54" s="29">
        <v>1101.8</v>
      </c>
      <c r="D54" s="28">
        <f t="shared" si="3"/>
        <v>84.26124197002142</v>
      </c>
      <c r="I54" s="59"/>
      <c r="J54" s="55"/>
    </row>
    <row r="55" spans="1:10" ht="12.75">
      <c r="A55" s="25" t="s">
        <v>50</v>
      </c>
      <c r="B55" s="27">
        <v>332975.3</v>
      </c>
      <c r="C55" s="29">
        <v>39364.8</v>
      </c>
      <c r="D55" s="28">
        <f t="shared" si="3"/>
        <v>11.822138158596148</v>
      </c>
      <c r="I55" s="59"/>
      <c r="J55" s="55"/>
    </row>
    <row r="56" spans="1:10" ht="12.75">
      <c r="A56" s="25" t="s">
        <v>82</v>
      </c>
      <c r="B56" s="27">
        <v>30541.1</v>
      </c>
      <c r="C56" s="29">
        <v>6329.9</v>
      </c>
      <c r="D56" s="28">
        <f t="shared" si="3"/>
        <v>20.7258415708668</v>
      </c>
      <c r="I56" s="58"/>
      <c r="J56" s="56"/>
    </row>
    <row r="57" spans="1:9" ht="24">
      <c r="A57" s="25" t="s">
        <v>93</v>
      </c>
      <c r="B57" s="27">
        <v>6846.5</v>
      </c>
      <c r="C57" s="29">
        <v>2796.3</v>
      </c>
      <c r="D57" s="28">
        <f t="shared" si="3"/>
        <v>40.84276637698095</v>
      </c>
      <c r="I57" s="59"/>
    </row>
    <row r="58" spans="1:10" ht="12.75">
      <c r="A58" s="23" t="s">
        <v>6</v>
      </c>
      <c r="B58" s="31">
        <f>SUM(B59:B63)</f>
        <v>620489</v>
      </c>
      <c r="C58" s="31">
        <f>SUM(C59:C63)</f>
        <v>322087.4</v>
      </c>
      <c r="D58" s="22">
        <f t="shared" si="3"/>
        <v>51.90863979861046</v>
      </c>
      <c r="I58" s="59"/>
      <c r="J58" s="55"/>
    </row>
    <row r="59" spans="1:10" ht="12.75">
      <c r="A59" s="25" t="s">
        <v>51</v>
      </c>
      <c r="B59" s="27">
        <v>185897.6</v>
      </c>
      <c r="C59" s="29">
        <v>91856.5</v>
      </c>
      <c r="D59" s="28">
        <f t="shared" si="3"/>
        <v>49.412418449727156</v>
      </c>
      <c r="I59" s="59"/>
      <c r="J59" s="55"/>
    </row>
    <row r="60" spans="1:10" ht="12.75">
      <c r="A60" s="25" t="s">
        <v>52</v>
      </c>
      <c r="B60" s="27">
        <v>356046.3</v>
      </c>
      <c r="C60" s="29">
        <v>188802.2</v>
      </c>
      <c r="D60" s="28">
        <f t="shared" si="3"/>
        <v>53.02742929781885</v>
      </c>
      <c r="I60" s="59"/>
      <c r="J60" s="55"/>
    </row>
    <row r="61" spans="1:10" ht="12.75">
      <c r="A61" s="25" t="s">
        <v>76</v>
      </c>
      <c r="B61" s="27">
        <v>53533.6</v>
      </c>
      <c r="C61" s="29">
        <v>29404.9</v>
      </c>
      <c r="D61" s="28">
        <f t="shared" si="3"/>
        <v>54.92793311116757</v>
      </c>
      <c r="I61" s="59"/>
      <c r="J61" s="55"/>
    </row>
    <row r="62" spans="1:10" ht="12.75">
      <c r="A62" s="25" t="s">
        <v>102</v>
      </c>
      <c r="B62" s="27">
        <v>461.3</v>
      </c>
      <c r="C62" s="29">
        <v>237.5</v>
      </c>
      <c r="D62" s="28">
        <f t="shared" si="3"/>
        <v>51.484933882505956</v>
      </c>
      <c r="E62" s="64"/>
      <c r="F62" s="64"/>
      <c r="I62" s="58"/>
      <c r="J62" s="56"/>
    </row>
    <row r="63" spans="1:9" ht="12.75">
      <c r="A63" s="25" t="s">
        <v>53</v>
      </c>
      <c r="B63" s="27">
        <v>24550.2</v>
      </c>
      <c r="C63" s="29">
        <v>11786.3</v>
      </c>
      <c r="D63" s="28">
        <f t="shared" si="3"/>
        <v>48.00897752360469</v>
      </c>
      <c r="I63" s="59"/>
    </row>
    <row r="64" spans="1:10" ht="12.75">
      <c r="A64" s="23" t="s">
        <v>34</v>
      </c>
      <c r="B64" s="31">
        <f>SUM(B65:B66)</f>
        <v>134145</v>
      </c>
      <c r="C64" s="31">
        <f>SUM(C65:C66)</f>
        <v>64975.9</v>
      </c>
      <c r="D64" s="22">
        <f t="shared" si="3"/>
        <v>48.437064370643704</v>
      </c>
      <c r="E64" s="59"/>
      <c r="F64" s="59"/>
      <c r="I64" s="59"/>
      <c r="J64" s="55"/>
    </row>
    <row r="65" spans="1:10" ht="12.75">
      <c r="A65" s="25" t="s">
        <v>54</v>
      </c>
      <c r="B65" s="27">
        <v>98876</v>
      </c>
      <c r="C65" s="29">
        <v>47129.4</v>
      </c>
      <c r="D65" s="28">
        <f t="shared" si="3"/>
        <v>47.665156357457825</v>
      </c>
      <c r="E65" s="59"/>
      <c r="F65" s="59"/>
      <c r="I65" s="59"/>
      <c r="J65" s="55"/>
    </row>
    <row r="66" spans="1:10" ht="12.75">
      <c r="A66" s="25" t="s">
        <v>55</v>
      </c>
      <c r="B66" s="27">
        <v>35269</v>
      </c>
      <c r="C66" s="29">
        <v>17846.5</v>
      </c>
      <c r="D66" s="28">
        <f t="shared" si="3"/>
        <v>50.601094445547076</v>
      </c>
      <c r="E66" s="59"/>
      <c r="F66" s="58"/>
      <c r="G66" s="57"/>
      <c r="I66" s="59"/>
      <c r="J66" s="55"/>
    </row>
    <row r="67" spans="1:9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  <c r="E67" s="59"/>
      <c r="F67" s="59"/>
      <c r="I67" s="59"/>
    </row>
    <row r="68" spans="1:9" ht="12.75" customHeight="1" hidden="1">
      <c r="A68" s="25" t="s">
        <v>84</v>
      </c>
      <c r="B68" s="27">
        <v>0</v>
      </c>
      <c r="C68" s="29">
        <v>0</v>
      </c>
      <c r="D68" s="28">
        <v>0</v>
      </c>
      <c r="E68" s="59"/>
      <c r="F68" s="59"/>
      <c r="I68" s="59"/>
    </row>
    <row r="69" spans="1:10" ht="12.75">
      <c r="A69" s="23" t="s">
        <v>7</v>
      </c>
      <c r="B69" s="31">
        <f>B70+B71+B72+B73+B74</f>
        <v>165722.7</v>
      </c>
      <c r="C69" s="31">
        <f>C70+C71+C72+C73+C74</f>
        <v>73141.6</v>
      </c>
      <c r="D69" s="22">
        <f aca="true" t="shared" si="4" ref="D69:D81">C69/B69*100</f>
        <v>44.13493142460266</v>
      </c>
      <c r="E69" s="59"/>
      <c r="F69" s="59"/>
      <c r="I69" s="59"/>
      <c r="J69" s="55"/>
    </row>
    <row r="70" spans="1:10" ht="12.75">
      <c r="A70" s="25" t="s">
        <v>56</v>
      </c>
      <c r="B70" s="27">
        <v>3710</v>
      </c>
      <c r="C70" s="29">
        <v>2767.9</v>
      </c>
      <c r="D70" s="28">
        <f t="shared" si="4"/>
        <v>74.60646900269542</v>
      </c>
      <c r="E70" s="59"/>
      <c r="F70" s="59"/>
      <c r="I70" s="59"/>
      <c r="J70" s="55"/>
    </row>
    <row r="71" spans="1:10" ht="12.75">
      <c r="A71" s="25" t="s">
        <v>57</v>
      </c>
      <c r="B71" s="27">
        <v>90262.5</v>
      </c>
      <c r="C71" s="29">
        <v>41788</v>
      </c>
      <c r="D71" s="28">
        <f t="shared" si="4"/>
        <v>46.29608087522504</v>
      </c>
      <c r="E71" s="59"/>
      <c r="F71" s="59"/>
      <c r="I71" s="58"/>
      <c r="J71" s="56"/>
    </row>
    <row r="72" spans="1:9" ht="12.75">
      <c r="A72" s="25" t="s">
        <v>58</v>
      </c>
      <c r="B72" s="27">
        <v>12846.1</v>
      </c>
      <c r="C72" s="29">
        <v>1815</v>
      </c>
      <c r="D72" s="28">
        <f t="shared" si="4"/>
        <v>14.128801737492314</v>
      </c>
      <c r="E72" s="59"/>
      <c r="F72" s="59"/>
      <c r="I72" s="59"/>
    </row>
    <row r="73" spans="1:9" ht="12.75">
      <c r="A73" s="25" t="s">
        <v>59</v>
      </c>
      <c r="B73" s="27">
        <v>41463.4</v>
      </c>
      <c r="C73" s="29">
        <v>18043.1</v>
      </c>
      <c r="D73" s="28">
        <f t="shared" si="4"/>
        <v>43.5157271231978</v>
      </c>
      <c r="E73" s="59"/>
      <c r="F73" s="59"/>
      <c r="I73" s="59"/>
    </row>
    <row r="74" spans="1:9" ht="12.75">
      <c r="A74" s="25" t="s">
        <v>60</v>
      </c>
      <c r="B74" s="27">
        <v>17440.7</v>
      </c>
      <c r="C74" s="29">
        <v>8727.6</v>
      </c>
      <c r="D74" s="28">
        <f t="shared" si="4"/>
        <v>50.04156943241958</v>
      </c>
      <c r="E74" s="59"/>
      <c r="F74" s="59"/>
      <c r="I74" s="59"/>
    </row>
    <row r="75" spans="1:9" ht="12.75">
      <c r="A75" s="23" t="s">
        <v>35</v>
      </c>
      <c r="B75" s="21">
        <f>B76+B77+B78</f>
        <v>20063.1</v>
      </c>
      <c r="C75" s="21">
        <f>C76+C77+C78</f>
        <v>8308.1</v>
      </c>
      <c r="D75" s="22">
        <f t="shared" si="4"/>
        <v>41.40985191720124</v>
      </c>
      <c r="E75" s="59"/>
      <c r="F75" s="59"/>
      <c r="I75" s="59"/>
    </row>
    <row r="76" spans="1:9" ht="12.75">
      <c r="A76" s="25" t="s">
        <v>88</v>
      </c>
      <c r="B76" s="26">
        <v>11290.3</v>
      </c>
      <c r="C76" s="26">
        <v>5755.8</v>
      </c>
      <c r="D76" s="28">
        <f t="shared" si="4"/>
        <v>50.980044817232496</v>
      </c>
      <c r="E76" s="65"/>
      <c r="F76" s="65"/>
      <c r="I76" s="59"/>
    </row>
    <row r="77" spans="1:9" ht="12.75">
      <c r="A77" s="25" t="s">
        <v>97</v>
      </c>
      <c r="B77" s="26">
        <v>4437.8</v>
      </c>
      <c r="C77" s="26">
        <v>157.3</v>
      </c>
      <c r="D77" s="28">
        <f t="shared" si="4"/>
        <v>3.5445491009058543</v>
      </c>
      <c r="E77" s="65"/>
      <c r="F77" s="65"/>
      <c r="I77" s="59"/>
    </row>
    <row r="78" spans="1:10" ht="12.75">
      <c r="A78" s="25" t="s">
        <v>87</v>
      </c>
      <c r="B78" s="26">
        <v>4335</v>
      </c>
      <c r="C78" s="26">
        <v>2395</v>
      </c>
      <c r="D78" s="28">
        <f t="shared" si="4"/>
        <v>55.2479815455594</v>
      </c>
      <c r="E78" s="59"/>
      <c r="F78" s="59"/>
      <c r="I78" s="58"/>
      <c r="J78" s="57"/>
    </row>
    <row r="79" spans="1:9" ht="12.75">
      <c r="A79" s="23" t="s">
        <v>36</v>
      </c>
      <c r="B79" s="21">
        <f>B80</f>
        <v>4426.8</v>
      </c>
      <c r="C79" s="21">
        <f>C80</f>
        <v>2597.4</v>
      </c>
      <c r="D79" s="22">
        <f t="shared" si="4"/>
        <v>58.674437516942255</v>
      </c>
      <c r="E79" s="59"/>
      <c r="F79" s="59"/>
      <c r="I79" s="59"/>
    </row>
    <row r="80" spans="1:9" ht="12.75">
      <c r="A80" s="25" t="s">
        <v>101</v>
      </c>
      <c r="B80" s="26">
        <v>4426.8</v>
      </c>
      <c r="C80" s="26">
        <v>2597.4</v>
      </c>
      <c r="D80" s="28">
        <f t="shared" si="4"/>
        <v>58.674437516942255</v>
      </c>
      <c r="E80" s="59"/>
      <c r="F80" s="59"/>
      <c r="I80" s="59"/>
    </row>
    <row r="81" spans="1:9" ht="12.75">
      <c r="A81" s="60" t="s">
        <v>28</v>
      </c>
      <c r="B81" s="61">
        <f>B34+B43+B45+B48+B53+B58+B64+B69+B75+B79</f>
        <v>1559466.1</v>
      </c>
      <c r="C81" s="63">
        <f>C34+C43+C45+C48+C53+C58+C64+C67+C69+C75+C79</f>
        <v>608050.2000000001</v>
      </c>
      <c r="D81" s="62">
        <f t="shared" si="4"/>
        <v>38.990921315955504</v>
      </c>
      <c r="E81" s="59"/>
      <c r="F81" s="59"/>
      <c r="I81" s="59"/>
    </row>
    <row r="82" spans="1:9" ht="24">
      <c r="A82" s="23" t="s">
        <v>29</v>
      </c>
      <c r="B82" s="48">
        <f>B32-B81</f>
        <v>-41000</v>
      </c>
      <c r="C82" s="31">
        <f>C32-C81</f>
        <v>8153.499999999884</v>
      </c>
      <c r="D82" s="22"/>
      <c r="E82" s="59"/>
      <c r="F82" s="59"/>
      <c r="I82" s="59"/>
    </row>
    <row r="83" spans="1:9" ht="12.75">
      <c r="A83" s="32"/>
      <c r="B83" s="33" t="s">
        <v>38</v>
      </c>
      <c r="C83" s="34"/>
      <c r="D83" s="7"/>
      <c r="E83" s="59"/>
      <c r="F83" s="58"/>
      <c r="G83" s="56"/>
      <c r="I83" s="59"/>
    </row>
    <row r="84" spans="1:10" ht="12.75">
      <c r="A84" s="35"/>
      <c r="B84" s="36"/>
      <c r="C84" s="37" t="s">
        <v>89</v>
      </c>
      <c r="D84" s="7"/>
      <c r="E84" s="59"/>
      <c r="F84" s="59"/>
      <c r="I84" s="58"/>
      <c r="J84" s="56"/>
    </row>
    <row r="85" spans="1:9" ht="22.5">
      <c r="A85" s="44" t="s">
        <v>1</v>
      </c>
      <c r="B85" s="42" t="s">
        <v>77</v>
      </c>
      <c r="C85" s="43" t="s">
        <v>32</v>
      </c>
      <c r="D85" s="7"/>
      <c r="E85" s="59"/>
      <c r="F85" s="59"/>
      <c r="I85" s="59"/>
    </row>
    <row r="86" spans="1:10" ht="24">
      <c r="A86" s="1" t="s">
        <v>30</v>
      </c>
      <c r="B86" s="6">
        <f>B87+B92</f>
        <v>41000</v>
      </c>
      <c r="C86" s="6">
        <f>C87+C92</f>
        <v>-8153.5</v>
      </c>
      <c r="D86" s="7"/>
      <c r="E86" s="59"/>
      <c r="F86" s="59"/>
      <c r="I86" s="59"/>
      <c r="J86" s="55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41000</v>
      </c>
      <c r="C92" s="46">
        <f>C93</f>
        <v>-8153.5</v>
      </c>
      <c r="D92" s="15"/>
    </row>
    <row r="93" spans="1:4" ht="24">
      <c r="A93" s="5" t="s">
        <v>70</v>
      </c>
      <c r="B93" s="54">
        <f>B94+B98</f>
        <v>41000</v>
      </c>
      <c r="C93" s="4">
        <f>C94+C98</f>
        <v>-8153.5</v>
      </c>
      <c r="D93" s="15"/>
    </row>
    <row r="94" spans="1:4" ht="12.75">
      <c r="A94" s="5" t="s">
        <v>78</v>
      </c>
      <c r="B94" s="54">
        <v>0</v>
      </c>
      <c r="C94" s="4">
        <v>-617345.5</v>
      </c>
      <c r="D94" s="15"/>
    </row>
    <row r="95" spans="1:4" ht="12.75">
      <c r="A95" s="5" t="s">
        <v>79</v>
      </c>
      <c r="B95" s="54">
        <v>0</v>
      </c>
      <c r="C95" s="4">
        <v>-617345.5</v>
      </c>
      <c r="D95" s="7"/>
    </row>
    <row r="96" spans="1:4" ht="24.75">
      <c r="A96" s="5" t="s">
        <v>80</v>
      </c>
      <c r="B96" s="54">
        <v>0</v>
      </c>
      <c r="C96" s="4">
        <v>-617345.5</v>
      </c>
      <c r="D96" s="45"/>
    </row>
    <row r="97" spans="1:4" ht="24.75">
      <c r="A97" s="5" t="s">
        <v>81</v>
      </c>
      <c r="B97" s="54">
        <v>0</v>
      </c>
      <c r="C97" s="4">
        <v>-617345.5</v>
      </c>
      <c r="D97" s="45"/>
    </row>
    <row r="98" spans="1:4" ht="15">
      <c r="A98" s="5" t="s">
        <v>71</v>
      </c>
      <c r="B98" s="54">
        <v>41000</v>
      </c>
      <c r="C98" s="4">
        <v>609192</v>
      </c>
      <c r="D98" s="45"/>
    </row>
    <row r="99" spans="1:4" ht="15">
      <c r="A99" s="5" t="s">
        <v>72</v>
      </c>
      <c r="B99" s="54">
        <v>41000</v>
      </c>
      <c r="C99" s="4">
        <v>609192</v>
      </c>
      <c r="D99" s="45"/>
    </row>
    <row r="100" spans="1:4" ht="24.75">
      <c r="A100" s="5" t="s">
        <v>75</v>
      </c>
      <c r="B100" s="54">
        <v>41000</v>
      </c>
      <c r="C100" s="4">
        <v>609192</v>
      </c>
      <c r="D100" s="45"/>
    </row>
    <row r="101" spans="1:4" ht="24.75">
      <c r="A101" s="5" t="s">
        <v>73</v>
      </c>
      <c r="B101" s="54">
        <v>41000</v>
      </c>
      <c r="C101" s="4">
        <v>609192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0">
      <selection activeCell="H43" sqref="H43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108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296464.9</v>
      </c>
      <c r="C7" s="21">
        <f>C8+C11+C12+C16+C17+C18+C20+C21+C22+C23+C10</f>
        <v>218484.7</v>
      </c>
      <c r="D7" s="22">
        <f>C7/B7*100</f>
        <v>73.696650092473</v>
      </c>
    </row>
    <row r="8" spans="1:4" ht="12.75">
      <c r="A8" s="23" t="s">
        <v>15</v>
      </c>
      <c r="B8" s="24">
        <f>B9</f>
        <v>119178</v>
      </c>
      <c r="C8" s="24">
        <f>C9</f>
        <v>73670.3</v>
      </c>
      <c r="D8" s="22">
        <f>C8/B8*100</f>
        <v>61.81535182667942</v>
      </c>
    </row>
    <row r="9" spans="1:4" ht="12.75">
      <c r="A9" s="25" t="s">
        <v>0</v>
      </c>
      <c r="B9" s="26">
        <v>119178</v>
      </c>
      <c r="C9" s="27">
        <v>73670.3</v>
      </c>
      <c r="D9" s="28">
        <f>C9/B9*100</f>
        <v>61.81535182667942</v>
      </c>
    </row>
    <row r="10" spans="1:4" ht="12.75">
      <c r="A10" s="23" t="s">
        <v>94</v>
      </c>
      <c r="B10" s="49">
        <v>14480</v>
      </c>
      <c r="C10" s="50">
        <v>9311.5</v>
      </c>
      <c r="D10" s="28">
        <f>C10/B10*100</f>
        <v>64.30593922651934</v>
      </c>
    </row>
    <row r="11" spans="1:4" ht="12.75">
      <c r="A11" s="23" t="s">
        <v>2</v>
      </c>
      <c r="B11" s="21">
        <v>29880</v>
      </c>
      <c r="C11" s="30">
        <v>23393.7</v>
      </c>
      <c r="D11" s="22">
        <f aca="true" t="shared" si="0" ref="D11:D20">C11/B11*100</f>
        <v>78.29216867469879</v>
      </c>
    </row>
    <row r="12" spans="1:4" ht="12.75">
      <c r="A12" s="23" t="s">
        <v>3</v>
      </c>
      <c r="B12" s="21">
        <f>B13+B14+B15</f>
        <v>16645</v>
      </c>
      <c r="C12" s="21">
        <f>C13+C14+C15</f>
        <v>7758</v>
      </c>
      <c r="D12" s="22">
        <f t="shared" si="0"/>
        <v>46.60859116851908</v>
      </c>
    </row>
    <row r="13" spans="1:4" ht="12.75">
      <c r="A13" s="25" t="s">
        <v>96</v>
      </c>
      <c r="B13" s="26">
        <v>2100</v>
      </c>
      <c r="C13" s="26">
        <v>483.3</v>
      </c>
      <c r="D13" s="22">
        <f t="shared" si="0"/>
        <v>23.014285714285716</v>
      </c>
    </row>
    <row r="14" spans="1:4" ht="12.75">
      <c r="A14" s="25" t="s">
        <v>8</v>
      </c>
      <c r="B14" s="26">
        <v>545</v>
      </c>
      <c r="C14" s="26">
        <v>136.9</v>
      </c>
      <c r="D14" s="22">
        <f t="shared" si="0"/>
        <v>25.119266055045873</v>
      </c>
    </row>
    <row r="15" spans="1:4" ht="12.75">
      <c r="A15" s="25" t="s">
        <v>95</v>
      </c>
      <c r="B15" s="26">
        <v>14000</v>
      </c>
      <c r="C15" s="26">
        <v>7137.8</v>
      </c>
      <c r="D15" s="22">
        <f t="shared" si="0"/>
        <v>50.98428571428572</v>
      </c>
    </row>
    <row r="16" spans="1:4" ht="12.75">
      <c r="A16" s="23" t="s">
        <v>19</v>
      </c>
      <c r="B16" s="21">
        <v>2680</v>
      </c>
      <c r="C16" s="31">
        <v>2162.6</v>
      </c>
      <c r="D16" s="22">
        <f t="shared" si="0"/>
        <v>80.69402985074626</v>
      </c>
    </row>
    <row r="17" spans="1:4" ht="36">
      <c r="A17" s="23" t="s">
        <v>37</v>
      </c>
      <c r="B17" s="21">
        <v>33780</v>
      </c>
      <c r="C17" s="31">
        <v>21836.1</v>
      </c>
      <c r="D17" s="22">
        <f t="shared" si="0"/>
        <v>64.64209591474244</v>
      </c>
    </row>
    <row r="18" spans="1:4" ht="24">
      <c r="A18" s="23" t="s">
        <v>9</v>
      </c>
      <c r="B18" s="21">
        <f>B19</f>
        <v>167</v>
      </c>
      <c r="C18" s="21">
        <f>C19</f>
        <v>549.2</v>
      </c>
      <c r="D18" s="22">
        <f t="shared" si="0"/>
        <v>328.86227544910184</v>
      </c>
    </row>
    <row r="19" spans="1:4" ht="12.75">
      <c r="A19" s="25" t="s">
        <v>10</v>
      </c>
      <c r="B19" s="26">
        <v>167</v>
      </c>
      <c r="C19" s="29">
        <v>549.2</v>
      </c>
      <c r="D19" s="28">
        <f t="shared" si="0"/>
        <v>328.86227544910184</v>
      </c>
    </row>
    <row r="20" spans="1:4" ht="24">
      <c r="A20" s="23" t="s">
        <v>11</v>
      </c>
      <c r="B20" s="21">
        <v>2420</v>
      </c>
      <c r="C20" s="31">
        <v>1503.3</v>
      </c>
      <c r="D20" s="22">
        <f t="shared" si="0"/>
        <v>62.1198347107438</v>
      </c>
    </row>
    <row r="21" spans="1:4" ht="24">
      <c r="A21" s="23" t="s">
        <v>20</v>
      </c>
      <c r="B21" s="21">
        <v>76500</v>
      </c>
      <c r="C21" s="30">
        <v>77146.4</v>
      </c>
      <c r="D21" s="22" t="s">
        <v>61</v>
      </c>
    </row>
    <row r="22" spans="1:4" ht="12.75">
      <c r="A22" s="23" t="s">
        <v>21</v>
      </c>
      <c r="B22" s="21">
        <v>200</v>
      </c>
      <c r="C22" s="30">
        <v>306.7</v>
      </c>
      <c r="D22" s="22">
        <f>C22/B22*100</f>
        <v>153.35</v>
      </c>
    </row>
    <row r="23" spans="1:4" ht="12.75">
      <c r="A23" s="23" t="s">
        <v>4</v>
      </c>
      <c r="B23" s="21">
        <v>534.9</v>
      </c>
      <c r="C23" s="30">
        <v>846.9</v>
      </c>
      <c r="D23" s="22" t="s">
        <v>61</v>
      </c>
    </row>
    <row r="24" spans="1:4" ht="12.75">
      <c r="A24" s="23" t="s">
        <v>16</v>
      </c>
      <c r="B24" s="21">
        <f>B25+B30+B31</f>
        <v>1286774.2</v>
      </c>
      <c r="C24" s="21">
        <f>C25+C30+C31</f>
        <v>659586.7999999998</v>
      </c>
      <c r="D24" s="22">
        <f aca="true" t="shared" si="1" ref="D24:D31">C24/B24*100</f>
        <v>51.258938825475354</v>
      </c>
    </row>
    <row r="25" spans="1:4" ht="36">
      <c r="A25" s="25" t="s">
        <v>22</v>
      </c>
      <c r="B25" s="26">
        <f>B26+B27+B28+B29</f>
        <v>1272274.2</v>
      </c>
      <c r="C25" s="26">
        <f>C26+C27+C28+C29</f>
        <v>658856.4999999999</v>
      </c>
      <c r="D25" s="28">
        <f t="shared" si="1"/>
        <v>51.785731409156924</v>
      </c>
    </row>
    <row r="26" spans="1:4" ht="24">
      <c r="A26" s="25" t="s">
        <v>23</v>
      </c>
      <c r="B26" s="26">
        <v>356364</v>
      </c>
      <c r="C26" s="29">
        <v>187843.9</v>
      </c>
      <c r="D26" s="28">
        <f t="shared" si="1"/>
        <v>52.71124468240338</v>
      </c>
    </row>
    <row r="27" spans="1:4" ht="24">
      <c r="A27" s="25" t="s">
        <v>24</v>
      </c>
      <c r="B27" s="26">
        <v>330008.2</v>
      </c>
      <c r="C27" s="29">
        <v>143133.7</v>
      </c>
      <c r="D27" s="28">
        <f t="shared" si="1"/>
        <v>43.37277073721199</v>
      </c>
    </row>
    <row r="28" spans="1:4" ht="24">
      <c r="A28" s="25" t="s">
        <v>25</v>
      </c>
      <c r="B28" s="26">
        <v>568332.8</v>
      </c>
      <c r="C28" s="29">
        <v>317110.3</v>
      </c>
      <c r="D28" s="28">
        <f t="shared" si="1"/>
        <v>55.79658608477286</v>
      </c>
    </row>
    <row r="29" spans="1:4" ht="12.75">
      <c r="A29" s="25" t="s">
        <v>26</v>
      </c>
      <c r="B29" s="26">
        <v>17569.2</v>
      </c>
      <c r="C29" s="29">
        <v>10768.6</v>
      </c>
      <c r="D29" s="28">
        <f t="shared" si="1"/>
        <v>61.2924891287025</v>
      </c>
    </row>
    <row r="30" spans="1:4" ht="12.75">
      <c r="A30" s="25" t="s">
        <v>63</v>
      </c>
      <c r="B30" s="26">
        <v>14500</v>
      </c>
      <c r="C30" s="29">
        <v>730.7</v>
      </c>
      <c r="D30" s="28">
        <f t="shared" si="1"/>
        <v>5.039310344827586</v>
      </c>
    </row>
    <row r="31" spans="1:4" ht="48">
      <c r="A31" s="25" t="s">
        <v>64</v>
      </c>
      <c r="B31" s="26"/>
      <c r="C31" s="29">
        <v>-0.4</v>
      </c>
      <c r="D31" s="28" t="e">
        <f t="shared" si="1"/>
        <v>#DIV/0!</v>
      </c>
    </row>
    <row r="32" spans="1:4" ht="12.75">
      <c r="A32" s="60" t="s">
        <v>27</v>
      </c>
      <c r="B32" s="61">
        <f>B7+B24</f>
        <v>1583239.1</v>
      </c>
      <c r="C32" s="61">
        <f>C7+C24</f>
        <v>878071.4999999998</v>
      </c>
      <c r="D32" s="62">
        <f>C32/B32*100</f>
        <v>55.4604481407767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100646.79999999999</v>
      </c>
      <c r="C34" s="31">
        <f>SUM(C35:C42)</f>
        <v>58368.5</v>
      </c>
      <c r="D34" s="41">
        <f aca="true" t="shared" si="2" ref="D34:D40">C34/B34*100</f>
        <v>57.993398697226354</v>
      </c>
    </row>
    <row r="35" spans="1:9" ht="24">
      <c r="A35" s="25" t="s">
        <v>40</v>
      </c>
      <c r="B35" s="27">
        <v>2000</v>
      </c>
      <c r="C35" s="29">
        <v>1221.7</v>
      </c>
      <c r="D35" s="28">
        <f t="shared" si="2"/>
        <v>61.085</v>
      </c>
      <c r="I35" s="59"/>
    </row>
    <row r="36" spans="1:9" ht="36">
      <c r="A36" s="25" t="s">
        <v>41</v>
      </c>
      <c r="B36" s="27">
        <v>1818</v>
      </c>
      <c r="C36" s="29">
        <v>971.3</v>
      </c>
      <c r="D36" s="28">
        <f t="shared" si="2"/>
        <v>53.42684268426843</v>
      </c>
      <c r="I36" s="59"/>
    </row>
    <row r="37" spans="1:9" ht="36">
      <c r="A37" s="25" t="s">
        <v>42</v>
      </c>
      <c r="B37" s="27">
        <v>71853.4</v>
      </c>
      <c r="C37" s="29">
        <v>42320.9</v>
      </c>
      <c r="D37" s="28">
        <f t="shared" si="2"/>
        <v>58.898952589578236</v>
      </c>
      <c r="G37" s="55"/>
      <c r="I37" s="59"/>
    </row>
    <row r="38" spans="1:9" ht="12.75">
      <c r="A38" s="25" t="s">
        <v>85</v>
      </c>
      <c r="B38" s="27">
        <v>25.5</v>
      </c>
      <c r="C38" s="29">
        <v>2.9</v>
      </c>
      <c r="D38" s="28">
        <f t="shared" si="2"/>
        <v>11.372549019607844</v>
      </c>
      <c r="G38" s="55"/>
      <c r="I38" s="59"/>
    </row>
    <row r="39" spans="1:9" ht="36">
      <c r="A39" s="25" t="s">
        <v>43</v>
      </c>
      <c r="B39" s="27">
        <v>9197</v>
      </c>
      <c r="C39" s="29">
        <v>4959.5</v>
      </c>
      <c r="D39" s="28">
        <f t="shared" si="2"/>
        <v>53.92519299771664</v>
      </c>
      <c r="G39" s="55"/>
      <c r="I39" s="59"/>
    </row>
    <row r="40" spans="1:9" ht="12.75">
      <c r="A40" s="25" t="s">
        <v>92</v>
      </c>
      <c r="B40" s="27">
        <v>0</v>
      </c>
      <c r="C40" s="29">
        <v>0</v>
      </c>
      <c r="D40" s="28" t="e">
        <f t="shared" si="2"/>
        <v>#DIV/0!</v>
      </c>
      <c r="G40" s="55"/>
      <c r="I40" s="59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5"/>
      <c r="I41" s="59"/>
    </row>
    <row r="42" spans="1:10" ht="12.75">
      <c r="A42" s="25" t="s">
        <v>45</v>
      </c>
      <c r="B42" s="27">
        <v>15452.9</v>
      </c>
      <c r="C42" s="29">
        <v>8892.2</v>
      </c>
      <c r="D42" s="28">
        <f aca="true" t="shared" si="3" ref="D42:D66">C42/B42*100</f>
        <v>57.54389143785309</v>
      </c>
      <c r="G42" s="55"/>
      <c r="I42" s="58"/>
      <c r="J42" s="56"/>
    </row>
    <row r="43" spans="1:9" ht="12.75">
      <c r="A43" s="23" t="s">
        <v>33</v>
      </c>
      <c r="B43" s="21">
        <f>B44</f>
        <v>1279.8</v>
      </c>
      <c r="C43" s="21">
        <f>C44</f>
        <v>675.2</v>
      </c>
      <c r="D43" s="22">
        <f t="shared" si="3"/>
        <v>52.758243475543054</v>
      </c>
      <c r="G43" s="55"/>
      <c r="I43" s="59"/>
    </row>
    <row r="44" spans="1:11" ht="12.75">
      <c r="A44" s="25" t="s">
        <v>46</v>
      </c>
      <c r="B44" s="26">
        <v>1279.8</v>
      </c>
      <c r="C44" s="29">
        <v>675.2</v>
      </c>
      <c r="D44" s="22">
        <f t="shared" si="3"/>
        <v>52.758243475543054</v>
      </c>
      <c r="G44" s="55"/>
      <c r="I44" s="58"/>
      <c r="J44" s="57"/>
      <c r="K44" s="57"/>
    </row>
    <row r="45" spans="1:9" ht="24">
      <c r="A45" s="23" t="s">
        <v>13</v>
      </c>
      <c r="B45" s="31">
        <f>B46+B47</f>
        <v>8586</v>
      </c>
      <c r="C45" s="31">
        <f>C46+C47</f>
        <v>3469.8</v>
      </c>
      <c r="D45" s="22">
        <f t="shared" si="3"/>
        <v>40.41229909154438</v>
      </c>
      <c r="G45" s="55"/>
      <c r="I45" s="59"/>
    </row>
    <row r="46" spans="1:9" ht="12" customHeight="1">
      <c r="A46" s="51" t="s">
        <v>98</v>
      </c>
      <c r="B46" s="27">
        <v>8404.5</v>
      </c>
      <c r="C46" s="29">
        <v>3460.8</v>
      </c>
      <c r="D46" s="28">
        <f t="shared" si="3"/>
        <v>41.177940389077285</v>
      </c>
      <c r="G46" s="55"/>
      <c r="I46" s="59"/>
    </row>
    <row r="47" spans="1:9" ht="23.25" customHeight="1">
      <c r="A47" s="51" t="s">
        <v>99</v>
      </c>
      <c r="B47" s="27">
        <v>181.5</v>
      </c>
      <c r="C47" s="29">
        <v>9</v>
      </c>
      <c r="D47" s="28">
        <f t="shared" si="3"/>
        <v>4.958677685950414</v>
      </c>
      <c r="G47" s="56"/>
      <c r="I47" s="59"/>
    </row>
    <row r="48" spans="1:9" ht="12.75">
      <c r="A48" s="23" t="s">
        <v>14</v>
      </c>
      <c r="B48" s="31">
        <f>SUM(B49:B52)</f>
        <v>166119.59999999998</v>
      </c>
      <c r="C48" s="31">
        <f>SUM(C49:C52)</f>
        <v>45086.4</v>
      </c>
      <c r="D48" s="22">
        <f t="shared" si="3"/>
        <v>27.14092738003222</v>
      </c>
      <c r="I48" s="59"/>
    </row>
    <row r="49" spans="1:9" ht="12.75">
      <c r="A49" s="25" t="s">
        <v>65</v>
      </c>
      <c r="B49" s="27">
        <v>32373.7</v>
      </c>
      <c r="C49" s="29">
        <v>5590</v>
      </c>
      <c r="D49" s="28">
        <f t="shared" si="3"/>
        <v>17.26710261724795</v>
      </c>
      <c r="I49" s="59"/>
    </row>
    <row r="50" spans="1:10" ht="12.75">
      <c r="A50" s="25" t="s">
        <v>47</v>
      </c>
      <c r="B50" s="27">
        <v>25267</v>
      </c>
      <c r="C50" s="29">
        <v>15174.9</v>
      </c>
      <c r="D50" s="28">
        <f t="shared" si="3"/>
        <v>60.05817865199668</v>
      </c>
      <c r="I50" s="58"/>
      <c r="J50" s="57"/>
    </row>
    <row r="51" spans="1:9" ht="12.75">
      <c r="A51" s="25" t="s">
        <v>90</v>
      </c>
      <c r="B51" s="27">
        <v>96293.4</v>
      </c>
      <c r="C51" s="29">
        <v>21824.5</v>
      </c>
      <c r="D51" s="28">
        <f t="shared" si="3"/>
        <v>22.664585527149317</v>
      </c>
      <c r="I51" s="59"/>
    </row>
    <row r="52" spans="1:10" ht="12.75">
      <c r="A52" s="25" t="s">
        <v>48</v>
      </c>
      <c r="B52" s="27">
        <v>12185.5</v>
      </c>
      <c r="C52" s="29">
        <v>2497</v>
      </c>
      <c r="D52" s="28">
        <f t="shared" si="3"/>
        <v>20.49156784703131</v>
      </c>
      <c r="I52" s="59"/>
      <c r="J52" s="55"/>
    </row>
    <row r="53" spans="1:10" ht="12.75">
      <c r="A53" s="23" t="s">
        <v>5</v>
      </c>
      <c r="B53" s="31">
        <f>SUM(B54:B57)</f>
        <v>375224.89999999997</v>
      </c>
      <c r="C53" s="31">
        <f>SUM(C54:C57)</f>
        <v>184768.1</v>
      </c>
      <c r="D53" s="22">
        <f t="shared" si="3"/>
        <v>49.24196128775037</v>
      </c>
      <c r="I53" s="59"/>
      <c r="J53" s="55"/>
    </row>
    <row r="54" spans="1:10" ht="12.75">
      <c r="A54" s="25" t="s">
        <v>49</v>
      </c>
      <c r="B54" s="27">
        <v>1307.6</v>
      </c>
      <c r="C54" s="29">
        <v>1159.9</v>
      </c>
      <c r="D54" s="28">
        <f t="shared" si="3"/>
        <v>88.70449678800858</v>
      </c>
      <c r="I54" s="59"/>
      <c r="J54" s="55"/>
    </row>
    <row r="55" spans="1:10" ht="12.75">
      <c r="A55" s="25" t="s">
        <v>50</v>
      </c>
      <c r="B55" s="27">
        <v>332975.3</v>
      </c>
      <c r="C55" s="29">
        <v>168213.7</v>
      </c>
      <c r="D55" s="28">
        <f t="shared" si="3"/>
        <v>50.51837178313227</v>
      </c>
      <c r="I55" s="59"/>
      <c r="J55" s="55"/>
    </row>
    <row r="56" spans="1:10" ht="12.75">
      <c r="A56" s="25" t="s">
        <v>82</v>
      </c>
      <c r="B56" s="27">
        <v>34095.5</v>
      </c>
      <c r="C56" s="29">
        <v>11894.3</v>
      </c>
      <c r="D56" s="28">
        <f t="shared" si="3"/>
        <v>34.885248786496746</v>
      </c>
      <c r="I56" s="58"/>
      <c r="J56" s="56"/>
    </row>
    <row r="57" spans="1:9" ht="24">
      <c r="A57" s="25" t="s">
        <v>93</v>
      </c>
      <c r="B57" s="27">
        <v>6846.5</v>
      </c>
      <c r="C57" s="29">
        <v>3500.2</v>
      </c>
      <c r="D57" s="28">
        <f t="shared" si="3"/>
        <v>51.1239319360257</v>
      </c>
      <c r="I57" s="59"/>
    </row>
    <row r="58" spans="1:10" ht="12.75">
      <c r="A58" s="23" t="s">
        <v>6</v>
      </c>
      <c r="B58" s="31">
        <f>SUM(B59:B63)</f>
        <v>621604.4</v>
      </c>
      <c r="C58" s="31">
        <f>SUM(C59:C63)</f>
        <v>376893.4</v>
      </c>
      <c r="D58" s="22">
        <f t="shared" si="3"/>
        <v>60.63235717121693</v>
      </c>
      <c r="I58" s="59"/>
      <c r="J58" s="55"/>
    </row>
    <row r="59" spans="1:10" ht="12.75">
      <c r="A59" s="25" t="s">
        <v>51</v>
      </c>
      <c r="B59" s="27">
        <v>185897.6</v>
      </c>
      <c r="C59" s="29">
        <v>111547.5</v>
      </c>
      <c r="D59" s="28">
        <f t="shared" si="3"/>
        <v>60.004809099203</v>
      </c>
      <c r="I59" s="59"/>
      <c r="J59" s="55"/>
    </row>
    <row r="60" spans="1:10" ht="12.75">
      <c r="A60" s="25" t="s">
        <v>52</v>
      </c>
      <c r="B60" s="27">
        <v>356046.3</v>
      </c>
      <c r="C60" s="29">
        <v>216922.7</v>
      </c>
      <c r="D60" s="28">
        <f t="shared" si="3"/>
        <v>60.92541896938685</v>
      </c>
      <c r="I60" s="59"/>
      <c r="J60" s="55"/>
    </row>
    <row r="61" spans="1:10" ht="12.75">
      <c r="A61" s="25" t="s">
        <v>76</v>
      </c>
      <c r="B61" s="27">
        <v>53533.6</v>
      </c>
      <c r="C61" s="29">
        <v>32142.2</v>
      </c>
      <c r="D61" s="28">
        <f t="shared" si="3"/>
        <v>60.04117040512874</v>
      </c>
      <c r="I61" s="59"/>
      <c r="J61" s="55"/>
    </row>
    <row r="62" spans="1:10" ht="12.75">
      <c r="A62" s="25" t="s">
        <v>102</v>
      </c>
      <c r="B62" s="27">
        <v>461.3</v>
      </c>
      <c r="C62" s="29">
        <v>461.3</v>
      </c>
      <c r="D62" s="28">
        <f t="shared" si="3"/>
        <v>100</v>
      </c>
      <c r="E62" s="64"/>
      <c r="F62" s="64"/>
      <c r="I62" s="58"/>
      <c r="J62" s="56"/>
    </row>
    <row r="63" spans="1:9" ht="12.75">
      <c r="A63" s="25" t="s">
        <v>53</v>
      </c>
      <c r="B63" s="27">
        <v>25665.6</v>
      </c>
      <c r="C63" s="29">
        <v>15819.7</v>
      </c>
      <c r="D63" s="28">
        <f t="shared" si="3"/>
        <v>61.63775637429089</v>
      </c>
      <c r="I63" s="59"/>
    </row>
    <row r="64" spans="1:10" ht="12.75">
      <c r="A64" s="23" t="s">
        <v>34</v>
      </c>
      <c r="B64" s="31">
        <f>SUM(B65:B66)</f>
        <v>134145</v>
      </c>
      <c r="C64" s="31">
        <f>SUM(C65:C66)</f>
        <v>77602.20000000001</v>
      </c>
      <c r="D64" s="22">
        <f t="shared" si="3"/>
        <v>57.84949122218496</v>
      </c>
      <c r="E64" s="59"/>
      <c r="F64" s="59"/>
      <c r="I64" s="59"/>
      <c r="J64" s="55"/>
    </row>
    <row r="65" spans="1:10" ht="12.75">
      <c r="A65" s="25" t="s">
        <v>54</v>
      </c>
      <c r="B65" s="27">
        <v>98876</v>
      </c>
      <c r="C65" s="29">
        <v>56418.3</v>
      </c>
      <c r="D65" s="28">
        <f t="shared" si="3"/>
        <v>57.05965047129739</v>
      </c>
      <c r="E65" s="59"/>
      <c r="F65" s="59"/>
      <c r="I65" s="59"/>
      <c r="J65" s="55"/>
    </row>
    <row r="66" spans="1:10" ht="12.75">
      <c r="A66" s="25" t="s">
        <v>55</v>
      </c>
      <c r="B66" s="27">
        <v>35269</v>
      </c>
      <c r="C66" s="29">
        <v>21183.9</v>
      </c>
      <c r="D66" s="28">
        <f t="shared" si="3"/>
        <v>60.063795401060425</v>
      </c>
      <c r="E66" s="59"/>
      <c r="F66" s="58"/>
      <c r="G66" s="57"/>
      <c r="I66" s="59"/>
      <c r="J66" s="55"/>
    </row>
    <row r="67" spans="1:9" ht="12.75" customHeight="1" hidden="1">
      <c r="A67" s="23" t="s">
        <v>83</v>
      </c>
      <c r="B67" s="31">
        <f>B68</f>
        <v>0</v>
      </c>
      <c r="C67" s="31">
        <f>C68</f>
        <v>0</v>
      </c>
      <c r="D67" s="22">
        <v>0</v>
      </c>
      <c r="E67" s="59"/>
      <c r="F67" s="59"/>
      <c r="I67" s="59"/>
    </row>
    <row r="68" spans="1:9" ht="12.75" customHeight="1" hidden="1">
      <c r="A68" s="25" t="s">
        <v>84</v>
      </c>
      <c r="B68" s="27">
        <v>0</v>
      </c>
      <c r="C68" s="29">
        <v>0</v>
      </c>
      <c r="D68" s="28">
        <v>0</v>
      </c>
      <c r="E68" s="59"/>
      <c r="F68" s="59"/>
      <c r="I68" s="59"/>
    </row>
    <row r="69" spans="1:10" ht="12.75">
      <c r="A69" s="23" t="s">
        <v>7</v>
      </c>
      <c r="B69" s="31">
        <f>B70+B71+B72+B73+B74</f>
        <v>165722.7</v>
      </c>
      <c r="C69" s="31">
        <f>C70+C71+C72+C73+C74</f>
        <v>88624.19999999998</v>
      </c>
      <c r="D69" s="22">
        <f aca="true" t="shared" si="4" ref="D69:D81">C69/B69*100</f>
        <v>53.4774053282984</v>
      </c>
      <c r="E69" s="59"/>
      <c r="F69" s="59"/>
      <c r="I69" s="59"/>
      <c r="J69" s="55"/>
    </row>
    <row r="70" spans="1:10" ht="12.75">
      <c r="A70" s="25" t="s">
        <v>56</v>
      </c>
      <c r="B70" s="27">
        <v>3710</v>
      </c>
      <c r="C70" s="29">
        <v>3384.9</v>
      </c>
      <c r="D70" s="28">
        <f t="shared" si="4"/>
        <v>91.23719676549865</v>
      </c>
      <c r="E70" s="59"/>
      <c r="F70" s="59"/>
      <c r="I70" s="59"/>
      <c r="J70" s="55"/>
    </row>
    <row r="71" spans="1:10" ht="12.75">
      <c r="A71" s="25" t="s">
        <v>57</v>
      </c>
      <c r="B71" s="27">
        <v>90262.5</v>
      </c>
      <c r="C71" s="29">
        <v>49958.2</v>
      </c>
      <c r="D71" s="28">
        <f t="shared" si="4"/>
        <v>55.34768037667913</v>
      </c>
      <c r="E71" s="59"/>
      <c r="F71" s="59"/>
      <c r="I71" s="58"/>
      <c r="J71" s="56"/>
    </row>
    <row r="72" spans="1:9" ht="12.75">
      <c r="A72" s="25" t="s">
        <v>58</v>
      </c>
      <c r="B72" s="27">
        <v>12846.1</v>
      </c>
      <c r="C72" s="29">
        <v>1854.7</v>
      </c>
      <c r="D72" s="28">
        <f t="shared" si="4"/>
        <v>14.437844949050685</v>
      </c>
      <c r="E72" s="59"/>
      <c r="F72" s="59"/>
      <c r="I72" s="59"/>
    </row>
    <row r="73" spans="1:9" ht="12.75">
      <c r="A73" s="25" t="s">
        <v>59</v>
      </c>
      <c r="B73" s="27">
        <v>41463.4</v>
      </c>
      <c r="C73" s="29">
        <v>22917</v>
      </c>
      <c r="D73" s="28">
        <f t="shared" si="4"/>
        <v>55.27043127191692</v>
      </c>
      <c r="E73" s="59"/>
      <c r="F73" s="59"/>
      <c r="I73" s="59"/>
    </row>
    <row r="74" spans="1:9" ht="12.75">
      <c r="A74" s="25" t="s">
        <v>60</v>
      </c>
      <c r="B74" s="27">
        <v>17440.7</v>
      </c>
      <c r="C74" s="29">
        <v>10509.4</v>
      </c>
      <c r="D74" s="28">
        <f t="shared" si="4"/>
        <v>60.25790249244582</v>
      </c>
      <c r="E74" s="59"/>
      <c r="F74" s="59"/>
      <c r="I74" s="59"/>
    </row>
    <row r="75" spans="1:9" ht="12.75">
      <c r="A75" s="23" t="s">
        <v>35</v>
      </c>
      <c r="B75" s="21">
        <f>B76+B77+B78</f>
        <v>20063.1</v>
      </c>
      <c r="C75" s="21">
        <f>C76+C77+C78</f>
        <v>9525.400000000001</v>
      </c>
      <c r="D75" s="22">
        <f t="shared" si="4"/>
        <v>47.47720940432935</v>
      </c>
      <c r="E75" s="59"/>
      <c r="F75" s="59"/>
      <c r="I75" s="59"/>
    </row>
    <row r="76" spans="1:9" ht="12.75">
      <c r="A76" s="25" t="s">
        <v>88</v>
      </c>
      <c r="B76" s="26">
        <v>11290.3</v>
      </c>
      <c r="C76" s="26">
        <v>6594.6</v>
      </c>
      <c r="D76" s="28">
        <f t="shared" si="4"/>
        <v>58.409431104576505</v>
      </c>
      <c r="E76" s="65"/>
      <c r="F76" s="65"/>
      <c r="I76" s="59"/>
    </row>
    <row r="77" spans="1:9" ht="12.75">
      <c r="A77" s="25" t="s">
        <v>97</v>
      </c>
      <c r="B77" s="26">
        <v>4437.8</v>
      </c>
      <c r="C77" s="26">
        <v>157.3</v>
      </c>
      <c r="D77" s="28">
        <f t="shared" si="4"/>
        <v>3.5445491009058543</v>
      </c>
      <c r="E77" s="65"/>
      <c r="F77" s="65"/>
      <c r="I77" s="59"/>
    </row>
    <row r="78" spans="1:10" ht="12.75">
      <c r="A78" s="25" t="s">
        <v>87</v>
      </c>
      <c r="B78" s="26">
        <v>4335</v>
      </c>
      <c r="C78" s="26">
        <v>2773.5</v>
      </c>
      <c r="D78" s="28">
        <f t="shared" si="4"/>
        <v>63.979238754325266</v>
      </c>
      <c r="E78" s="59"/>
      <c r="F78" s="59"/>
      <c r="I78" s="58"/>
      <c r="J78" s="57"/>
    </row>
    <row r="79" spans="1:9" ht="12.75">
      <c r="A79" s="23" t="s">
        <v>36</v>
      </c>
      <c r="B79" s="21">
        <f>B80</f>
        <v>4426.8</v>
      </c>
      <c r="C79" s="21">
        <f>C80</f>
        <v>3217.8</v>
      </c>
      <c r="D79" s="22">
        <f t="shared" si="4"/>
        <v>72.68907563025209</v>
      </c>
      <c r="E79" s="59"/>
      <c r="F79" s="59"/>
      <c r="I79" s="59"/>
    </row>
    <row r="80" spans="1:9" ht="12.75">
      <c r="A80" s="25" t="s">
        <v>101</v>
      </c>
      <c r="B80" s="26">
        <v>4426.8</v>
      </c>
      <c r="C80" s="26">
        <v>3217.8</v>
      </c>
      <c r="D80" s="28">
        <f t="shared" si="4"/>
        <v>72.68907563025209</v>
      </c>
      <c r="E80" s="59"/>
      <c r="F80" s="59"/>
      <c r="I80" s="59"/>
    </row>
    <row r="81" spans="1:9" ht="12.75">
      <c r="A81" s="60" t="s">
        <v>28</v>
      </c>
      <c r="B81" s="61">
        <f>B34+B43+B45+B48+B53+B58+B64+B69+B75+B79</f>
        <v>1597819.1</v>
      </c>
      <c r="C81" s="63">
        <f>C34+C43+C45+C48+C53+C58+C64+C67+C69+C75+C79</f>
        <v>848231.0000000001</v>
      </c>
      <c r="D81" s="62">
        <f t="shared" si="4"/>
        <v>53.086798123767586</v>
      </c>
      <c r="E81" s="59"/>
      <c r="F81" s="59"/>
      <c r="I81" s="59"/>
    </row>
    <row r="82" spans="1:9" ht="24">
      <c r="A82" s="23" t="s">
        <v>29</v>
      </c>
      <c r="B82" s="48">
        <f>B32-B81</f>
        <v>-14580</v>
      </c>
      <c r="C82" s="31">
        <f>C32-C81</f>
        <v>29840.49999999965</v>
      </c>
      <c r="D82" s="22"/>
      <c r="E82" s="59"/>
      <c r="F82" s="59"/>
      <c r="I82" s="59"/>
    </row>
    <row r="83" spans="1:9" ht="12.75">
      <c r="A83" s="32"/>
      <c r="B83" s="33" t="s">
        <v>38</v>
      </c>
      <c r="C83" s="34"/>
      <c r="D83" s="7"/>
      <c r="E83" s="59"/>
      <c r="F83" s="58"/>
      <c r="G83" s="56"/>
      <c r="I83" s="59"/>
    </row>
    <row r="84" spans="1:10" ht="12.75">
      <c r="A84" s="35"/>
      <c r="B84" s="36"/>
      <c r="C84" s="37" t="s">
        <v>89</v>
      </c>
      <c r="D84" s="7"/>
      <c r="E84" s="59"/>
      <c r="F84" s="59"/>
      <c r="I84" s="58"/>
      <c r="J84" s="56"/>
    </row>
    <row r="85" spans="1:9" ht="22.5">
      <c r="A85" s="44" t="s">
        <v>1</v>
      </c>
      <c r="B85" s="42" t="s">
        <v>77</v>
      </c>
      <c r="C85" s="43" t="s">
        <v>32</v>
      </c>
      <c r="D85" s="7"/>
      <c r="E85" s="59"/>
      <c r="F85" s="59"/>
      <c r="I85" s="59"/>
    </row>
    <row r="86" spans="1:10" ht="24">
      <c r="A86" s="1" t="s">
        <v>30</v>
      </c>
      <c r="B86" s="6">
        <f>B87+B92</f>
        <v>14580</v>
      </c>
      <c r="C86" s="6">
        <f>C87+C92</f>
        <v>-29840.5</v>
      </c>
      <c r="D86" s="7"/>
      <c r="E86" s="59"/>
      <c r="F86" s="59"/>
      <c r="I86" s="59"/>
      <c r="J86" s="55"/>
    </row>
    <row r="87" spans="1:4" ht="24">
      <c r="A87" s="38" t="s">
        <v>86</v>
      </c>
      <c r="B87" s="46">
        <f>B88</f>
        <v>0</v>
      </c>
      <c r="C87" s="46">
        <f>C88</f>
        <v>0</v>
      </c>
      <c r="D87" s="7"/>
    </row>
    <row r="88" spans="1:4" ht="24">
      <c r="A88" s="2" t="s">
        <v>66</v>
      </c>
      <c r="B88" s="3">
        <v>0</v>
      </c>
      <c r="C88" s="3">
        <v>0</v>
      </c>
      <c r="D88" s="15"/>
    </row>
    <row r="89" spans="1:4" ht="36">
      <c r="A89" s="2" t="s">
        <v>67</v>
      </c>
      <c r="B89" s="3">
        <v>0</v>
      </c>
      <c r="C89" s="3">
        <v>0</v>
      </c>
      <c r="D89" s="15"/>
    </row>
    <row r="90" spans="1:4" ht="36">
      <c r="A90" s="5" t="s">
        <v>68</v>
      </c>
      <c r="B90" s="3">
        <v>0</v>
      </c>
      <c r="C90" s="3">
        <v>0</v>
      </c>
      <c r="D90" s="7"/>
    </row>
    <row r="91" spans="1:4" ht="48">
      <c r="A91" s="5" t="s">
        <v>69</v>
      </c>
      <c r="B91" s="3">
        <v>0</v>
      </c>
      <c r="C91" s="3">
        <v>0</v>
      </c>
      <c r="D91" s="15"/>
    </row>
    <row r="92" spans="1:4" ht="12.75">
      <c r="A92" s="47" t="s">
        <v>74</v>
      </c>
      <c r="B92" s="46">
        <f>B93</f>
        <v>14580</v>
      </c>
      <c r="C92" s="46">
        <f>C93</f>
        <v>-29840.5</v>
      </c>
      <c r="D92" s="15"/>
    </row>
    <row r="93" spans="1:4" ht="24">
      <c r="A93" s="5" t="s">
        <v>70</v>
      </c>
      <c r="B93" s="54">
        <f>B94+B98</f>
        <v>14580</v>
      </c>
      <c r="C93" s="4">
        <f>C94+C98</f>
        <v>-29840.5</v>
      </c>
      <c r="D93" s="15"/>
    </row>
    <row r="94" spans="1:4" ht="12.75">
      <c r="A94" s="5" t="s">
        <v>78</v>
      </c>
      <c r="B94" s="54">
        <v>-1583239.1</v>
      </c>
      <c r="C94" s="4">
        <v>-879802.1</v>
      </c>
      <c r="D94" s="15"/>
    </row>
    <row r="95" spans="1:4" ht="12.75">
      <c r="A95" s="5" t="s">
        <v>79</v>
      </c>
      <c r="B95" s="54">
        <v>-1583239.1</v>
      </c>
      <c r="C95" s="4">
        <v>-879802.1</v>
      </c>
      <c r="D95" s="7"/>
    </row>
    <row r="96" spans="1:4" ht="24.75">
      <c r="A96" s="5" t="s">
        <v>80</v>
      </c>
      <c r="B96" s="54">
        <v>-1583239.1</v>
      </c>
      <c r="C96" s="4">
        <v>-879802.1</v>
      </c>
      <c r="D96" s="45"/>
    </row>
    <row r="97" spans="1:4" ht="24.75">
      <c r="A97" s="5" t="s">
        <v>81</v>
      </c>
      <c r="B97" s="54">
        <v>-1583239.1</v>
      </c>
      <c r="C97" s="4">
        <v>-879802.1</v>
      </c>
      <c r="D97" s="45"/>
    </row>
    <row r="98" spans="1:4" ht="15">
      <c r="A98" s="5" t="s">
        <v>71</v>
      </c>
      <c r="B98" s="54">
        <v>1597819.1</v>
      </c>
      <c r="C98" s="4">
        <v>849961.6</v>
      </c>
      <c r="D98" s="45"/>
    </row>
    <row r="99" spans="1:4" ht="15">
      <c r="A99" s="5" t="s">
        <v>72</v>
      </c>
      <c r="B99" s="54">
        <v>1597819.1</v>
      </c>
      <c r="C99" s="4">
        <v>849961.6</v>
      </c>
      <c r="D99" s="45"/>
    </row>
    <row r="100" spans="1:4" ht="24.75">
      <c r="A100" s="5" t="s">
        <v>75</v>
      </c>
      <c r="B100" s="54">
        <v>1597819.1</v>
      </c>
      <c r="C100" s="4">
        <v>849961.6</v>
      </c>
      <c r="D100" s="45"/>
    </row>
    <row r="101" spans="1:4" ht="24.75">
      <c r="A101" s="5" t="s">
        <v>73</v>
      </c>
      <c r="B101" s="54">
        <v>1597819.1</v>
      </c>
      <c r="C101" s="4">
        <v>849961.6</v>
      </c>
      <c r="D101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55">
      <selection activeCell="E94" sqref="E9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109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308274.4</v>
      </c>
      <c r="C7" s="21">
        <f>C8+C11+C12+C16+C17+C18+C20+C21+C22+C23+C10</f>
        <v>241580.8</v>
      </c>
      <c r="D7" s="22">
        <f>C7/B7*100</f>
        <v>78.36550813171641</v>
      </c>
    </row>
    <row r="8" spans="1:4" ht="12.75">
      <c r="A8" s="23" t="s">
        <v>15</v>
      </c>
      <c r="B8" s="24">
        <f>B9</f>
        <v>127178</v>
      </c>
      <c r="C8" s="24">
        <f>C9</f>
        <v>87336.5</v>
      </c>
      <c r="D8" s="22">
        <f>C8/B8*100</f>
        <v>68.67264778499425</v>
      </c>
    </row>
    <row r="9" spans="1:4" ht="12.75">
      <c r="A9" s="25" t="s">
        <v>0</v>
      </c>
      <c r="B9" s="26">
        <v>127178</v>
      </c>
      <c r="C9" s="27">
        <v>87336.5</v>
      </c>
      <c r="D9" s="28">
        <f>C9/B9*100</f>
        <v>68.67264778499425</v>
      </c>
    </row>
    <row r="10" spans="1:4" ht="12.75">
      <c r="A10" s="23" t="s">
        <v>94</v>
      </c>
      <c r="B10" s="49">
        <v>14480</v>
      </c>
      <c r="C10" s="50">
        <v>10829.5</v>
      </c>
      <c r="D10" s="28">
        <f>C10/B10*100</f>
        <v>74.78936464088399</v>
      </c>
    </row>
    <row r="11" spans="1:4" ht="12.75">
      <c r="A11" s="23" t="s">
        <v>2</v>
      </c>
      <c r="B11" s="21">
        <v>30880</v>
      </c>
      <c r="C11" s="30">
        <v>25334.4</v>
      </c>
      <c r="D11" s="22">
        <f aca="true" t="shared" si="0" ref="D11:D20">C11/B11*100</f>
        <v>82.04145077720207</v>
      </c>
    </row>
    <row r="12" spans="1:4" ht="12.75">
      <c r="A12" s="23" t="s">
        <v>3</v>
      </c>
      <c r="B12" s="21">
        <f>B13+B14+B15</f>
        <v>16645</v>
      </c>
      <c r="C12" s="21">
        <f>C13+C14+C15</f>
        <v>10008.5</v>
      </c>
      <c r="D12" s="22">
        <f t="shared" si="0"/>
        <v>60.12916791829378</v>
      </c>
    </row>
    <row r="13" spans="1:4" ht="12.75">
      <c r="A13" s="25" t="s">
        <v>96</v>
      </c>
      <c r="B13" s="26">
        <v>2100</v>
      </c>
      <c r="C13" s="26">
        <v>570.6</v>
      </c>
      <c r="D13" s="22">
        <f t="shared" si="0"/>
        <v>27.171428571428574</v>
      </c>
    </row>
    <row r="14" spans="1:4" ht="12.75">
      <c r="A14" s="25" t="s">
        <v>8</v>
      </c>
      <c r="B14" s="26">
        <v>545</v>
      </c>
      <c r="C14" s="26">
        <v>156</v>
      </c>
      <c r="D14" s="22">
        <f t="shared" si="0"/>
        <v>28.623853211009177</v>
      </c>
    </row>
    <row r="15" spans="1:4" ht="12.75">
      <c r="A15" s="25" t="s">
        <v>95</v>
      </c>
      <c r="B15" s="26">
        <v>14000</v>
      </c>
      <c r="C15" s="26">
        <v>9281.9</v>
      </c>
      <c r="D15" s="22">
        <f t="shared" si="0"/>
        <v>66.29928571428572</v>
      </c>
    </row>
    <row r="16" spans="1:4" ht="12.75">
      <c r="A16" s="23" t="s">
        <v>19</v>
      </c>
      <c r="B16" s="21">
        <v>2680</v>
      </c>
      <c r="C16" s="31">
        <v>2481.1</v>
      </c>
      <c r="D16" s="22">
        <f t="shared" si="0"/>
        <v>92.57835820895522</v>
      </c>
    </row>
    <row r="17" spans="1:4" ht="36">
      <c r="A17" s="23" t="s">
        <v>37</v>
      </c>
      <c r="B17" s="21">
        <v>33780</v>
      </c>
      <c r="C17" s="31">
        <v>24711</v>
      </c>
      <c r="D17" s="22">
        <f t="shared" si="0"/>
        <v>73.15275310834814</v>
      </c>
    </row>
    <row r="18" spans="1:4" ht="24">
      <c r="A18" s="23" t="s">
        <v>9</v>
      </c>
      <c r="B18" s="21">
        <f>B19</f>
        <v>567</v>
      </c>
      <c r="C18" s="21">
        <f>C19</f>
        <v>549.2</v>
      </c>
      <c r="D18" s="22">
        <f t="shared" si="0"/>
        <v>96.86067019400355</v>
      </c>
    </row>
    <row r="19" spans="1:4" ht="12.75">
      <c r="A19" s="25" t="s">
        <v>10</v>
      </c>
      <c r="B19" s="26">
        <v>567</v>
      </c>
      <c r="C19" s="29">
        <v>549.2</v>
      </c>
      <c r="D19" s="28">
        <f t="shared" si="0"/>
        <v>96.86067019400355</v>
      </c>
    </row>
    <row r="20" spans="1:4" ht="24">
      <c r="A20" s="23" t="s">
        <v>11</v>
      </c>
      <c r="B20" s="21">
        <v>2420</v>
      </c>
      <c r="C20" s="31">
        <v>1702.8</v>
      </c>
      <c r="D20" s="22">
        <f t="shared" si="0"/>
        <v>70.36363636363636</v>
      </c>
    </row>
    <row r="21" spans="1:4" ht="24">
      <c r="A21" s="23" t="s">
        <v>20</v>
      </c>
      <c r="B21" s="21">
        <v>78140</v>
      </c>
      <c r="C21" s="30">
        <v>77293.5</v>
      </c>
      <c r="D21" s="22" t="s">
        <v>61</v>
      </c>
    </row>
    <row r="22" spans="1:4" ht="12.75">
      <c r="A22" s="23" t="s">
        <v>21</v>
      </c>
      <c r="B22" s="21">
        <v>400</v>
      </c>
      <c r="C22" s="30">
        <v>418</v>
      </c>
      <c r="D22" s="22">
        <f>C22/B22*100</f>
        <v>104.5</v>
      </c>
    </row>
    <row r="23" spans="1:4" ht="12.75">
      <c r="A23" s="23" t="s">
        <v>4</v>
      </c>
      <c r="B23" s="21">
        <v>1104.4</v>
      </c>
      <c r="C23" s="30">
        <v>916.3</v>
      </c>
      <c r="D23" s="22" t="s">
        <v>61</v>
      </c>
    </row>
    <row r="24" spans="1:4" ht="12.75">
      <c r="A24" s="23" t="s">
        <v>16</v>
      </c>
      <c r="B24" s="21">
        <f>B25+B31+B32+B30</f>
        <v>1301639.9</v>
      </c>
      <c r="C24" s="21">
        <f>C25+C31+C32+C30</f>
        <v>732410.2</v>
      </c>
      <c r="D24" s="22">
        <f aca="true" t="shared" si="1" ref="D24:D32">C24/B24*100</f>
        <v>56.26826590057665</v>
      </c>
    </row>
    <row r="25" spans="1:4" ht="36">
      <c r="A25" s="25" t="s">
        <v>22</v>
      </c>
      <c r="B25" s="26">
        <f>B26+B27+B28+B29</f>
        <v>1271639.9</v>
      </c>
      <c r="C25" s="26">
        <f>C26+C27+C28+C29</f>
        <v>731355.4</v>
      </c>
      <c r="D25" s="28">
        <f t="shared" si="1"/>
        <v>57.51277543273061</v>
      </c>
    </row>
    <row r="26" spans="1:4" ht="24">
      <c r="A26" s="25" t="s">
        <v>23</v>
      </c>
      <c r="B26" s="26">
        <v>356364</v>
      </c>
      <c r="C26" s="29">
        <v>216200.9</v>
      </c>
      <c r="D26" s="28">
        <f t="shared" si="1"/>
        <v>60.668557991267356</v>
      </c>
    </row>
    <row r="27" spans="1:4" ht="24">
      <c r="A27" s="25" t="s">
        <v>24</v>
      </c>
      <c r="B27" s="26">
        <v>330008.2</v>
      </c>
      <c r="C27" s="29">
        <v>156272.6</v>
      </c>
      <c r="D27" s="28">
        <f t="shared" si="1"/>
        <v>47.3541566542892</v>
      </c>
    </row>
    <row r="28" spans="1:4" ht="24">
      <c r="A28" s="25" t="s">
        <v>25</v>
      </c>
      <c r="B28" s="26">
        <v>567698.5</v>
      </c>
      <c r="C28" s="29">
        <v>347674.9</v>
      </c>
      <c r="D28" s="28">
        <f t="shared" si="1"/>
        <v>61.24287804177746</v>
      </c>
    </row>
    <row r="29" spans="1:4" ht="12.75">
      <c r="A29" s="25" t="s">
        <v>26</v>
      </c>
      <c r="B29" s="26">
        <v>17569.2</v>
      </c>
      <c r="C29" s="29">
        <v>11207</v>
      </c>
      <c r="D29" s="28">
        <f t="shared" si="1"/>
        <v>63.787764952302894</v>
      </c>
    </row>
    <row r="30" spans="1:4" ht="24.75" customHeight="1">
      <c r="A30" s="66" t="s">
        <v>110</v>
      </c>
      <c r="B30" s="26">
        <v>0</v>
      </c>
      <c r="C30" s="29">
        <v>324.5</v>
      </c>
      <c r="D30" s="28" t="e">
        <f t="shared" si="1"/>
        <v>#DIV/0!</v>
      </c>
    </row>
    <row r="31" spans="1:4" ht="12.75">
      <c r="A31" s="25" t="s">
        <v>63</v>
      </c>
      <c r="B31" s="26">
        <v>30000</v>
      </c>
      <c r="C31" s="29">
        <v>730.7</v>
      </c>
      <c r="D31" s="28">
        <f t="shared" si="1"/>
        <v>2.435666666666667</v>
      </c>
    </row>
    <row r="32" spans="1:4" ht="48">
      <c r="A32" s="25" t="s">
        <v>64</v>
      </c>
      <c r="B32" s="26"/>
      <c r="C32" s="29">
        <v>-0.4</v>
      </c>
      <c r="D32" s="28" t="e">
        <f t="shared" si="1"/>
        <v>#DIV/0!</v>
      </c>
    </row>
    <row r="33" spans="1:4" ht="12.75">
      <c r="A33" s="60" t="s">
        <v>27</v>
      </c>
      <c r="B33" s="61">
        <f>B7+B24</f>
        <v>1609914.2999999998</v>
      </c>
      <c r="C33" s="61">
        <f>C7+C24</f>
        <v>973991</v>
      </c>
      <c r="D33" s="62">
        <f>C33/B33*100</f>
        <v>60.49955578380788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108596.1</v>
      </c>
      <c r="C35" s="31">
        <f>SUM(C36:C43)</f>
        <v>69143.90000000001</v>
      </c>
      <c r="D35" s="41">
        <f aca="true" t="shared" si="2" ref="D35:D41">C35/B35*100</f>
        <v>63.67070272321014</v>
      </c>
    </row>
    <row r="36" spans="1:9" ht="24">
      <c r="A36" s="25" t="s">
        <v>40</v>
      </c>
      <c r="B36" s="27">
        <v>2152</v>
      </c>
      <c r="C36" s="29">
        <v>1441.2</v>
      </c>
      <c r="D36" s="28">
        <f t="shared" si="2"/>
        <v>66.97026022304833</v>
      </c>
      <c r="I36" s="59"/>
    </row>
    <row r="37" spans="1:9" ht="36">
      <c r="A37" s="25" t="s">
        <v>41</v>
      </c>
      <c r="B37" s="27">
        <v>1950</v>
      </c>
      <c r="C37" s="29">
        <v>1236.3</v>
      </c>
      <c r="D37" s="28">
        <f t="shared" si="2"/>
        <v>63.4</v>
      </c>
      <c r="I37" s="59"/>
    </row>
    <row r="38" spans="1:9" ht="36">
      <c r="A38" s="25" t="s">
        <v>42</v>
      </c>
      <c r="B38" s="27">
        <v>77332.5</v>
      </c>
      <c r="C38" s="29">
        <v>50414.9</v>
      </c>
      <c r="D38" s="28">
        <f t="shared" si="2"/>
        <v>65.19238353861572</v>
      </c>
      <c r="G38" s="55"/>
      <c r="I38" s="59"/>
    </row>
    <row r="39" spans="1:9" ht="12.75">
      <c r="A39" s="25" t="s">
        <v>85</v>
      </c>
      <c r="B39" s="27">
        <v>25.5</v>
      </c>
      <c r="C39" s="29">
        <v>25.5</v>
      </c>
      <c r="D39" s="28">
        <f t="shared" si="2"/>
        <v>100</v>
      </c>
      <c r="G39" s="55"/>
      <c r="I39" s="59"/>
    </row>
    <row r="40" spans="1:9" ht="36">
      <c r="A40" s="25" t="s">
        <v>43</v>
      </c>
      <c r="B40" s="27">
        <v>9835</v>
      </c>
      <c r="C40" s="29">
        <v>6113.3</v>
      </c>
      <c r="D40" s="28">
        <f t="shared" si="2"/>
        <v>62.15861718352822</v>
      </c>
      <c r="G40" s="55"/>
      <c r="I40" s="59"/>
    </row>
    <row r="41" spans="1:9" ht="12.75">
      <c r="A41" s="25" t="s">
        <v>92</v>
      </c>
      <c r="B41" s="27">
        <v>0</v>
      </c>
      <c r="C41" s="29">
        <v>0</v>
      </c>
      <c r="D41" s="28" t="e">
        <f t="shared" si="2"/>
        <v>#DIV/0!</v>
      </c>
      <c r="G41" s="55"/>
      <c r="I41" s="59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5"/>
      <c r="I42" s="59"/>
    </row>
    <row r="43" spans="1:10" ht="12.75">
      <c r="A43" s="25" t="s">
        <v>45</v>
      </c>
      <c r="B43" s="27">
        <v>17001.1</v>
      </c>
      <c r="C43" s="29">
        <v>9912.7</v>
      </c>
      <c r="D43" s="28">
        <f aca="true" t="shared" si="3" ref="D43:D67">C43/B43*100</f>
        <v>58.30622724411951</v>
      </c>
      <c r="G43" s="55"/>
      <c r="I43" s="58"/>
      <c r="J43" s="56"/>
    </row>
    <row r="44" spans="1:9" ht="12.75">
      <c r="A44" s="23" t="s">
        <v>33</v>
      </c>
      <c r="B44" s="21">
        <f>B45</f>
        <v>1279.8</v>
      </c>
      <c r="C44" s="21">
        <f>C45</f>
        <v>854.2</v>
      </c>
      <c r="D44" s="22">
        <f t="shared" si="3"/>
        <v>66.74480387560557</v>
      </c>
      <c r="G44" s="55"/>
      <c r="I44" s="59"/>
    </row>
    <row r="45" spans="1:11" ht="12.75">
      <c r="A45" s="25" t="s">
        <v>46</v>
      </c>
      <c r="B45" s="26">
        <v>1279.8</v>
      </c>
      <c r="C45" s="29">
        <v>854.2</v>
      </c>
      <c r="D45" s="22">
        <f t="shared" si="3"/>
        <v>66.74480387560557</v>
      </c>
      <c r="G45" s="55"/>
      <c r="I45" s="58"/>
      <c r="J45" s="57"/>
      <c r="K45" s="57"/>
    </row>
    <row r="46" spans="1:9" ht="24">
      <c r="A46" s="23" t="s">
        <v>13</v>
      </c>
      <c r="B46" s="31">
        <f>B47+B48</f>
        <v>9086</v>
      </c>
      <c r="C46" s="31">
        <f>C47+C48</f>
        <v>4643.1</v>
      </c>
      <c r="D46" s="22">
        <f t="shared" si="3"/>
        <v>51.101694915254235</v>
      </c>
      <c r="G46" s="55"/>
      <c r="I46" s="59"/>
    </row>
    <row r="47" spans="1:9" ht="12" customHeight="1">
      <c r="A47" s="51" t="s">
        <v>98</v>
      </c>
      <c r="B47" s="27">
        <v>8904.5</v>
      </c>
      <c r="C47" s="29">
        <v>4634.1</v>
      </c>
      <c r="D47" s="28">
        <f t="shared" si="3"/>
        <v>52.04222584086698</v>
      </c>
      <c r="G47" s="55"/>
      <c r="I47" s="59"/>
    </row>
    <row r="48" spans="1:9" ht="23.25" customHeight="1">
      <c r="A48" s="51" t="s">
        <v>99</v>
      </c>
      <c r="B48" s="27">
        <v>181.5</v>
      </c>
      <c r="C48" s="29">
        <v>9</v>
      </c>
      <c r="D48" s="28">
        <f t="shared" si="3"/>
        <v>4.958677685950414</v>
      </c>
      <c r="G48" s="56"/>
      <c r="I48" s="59"/>
    </row>
    <row r="49" spans="1:9" ht="12.75">
      <c r="A49" s="23" t="s">
        <v>14</v>
      </c>
      <c r="B49" s="31">
        <f>SUM(B50:B53)</f>
        <v>180524</v>
      </c>
      <c r="C49" s="31">
        <f>SUM(C50:C53)</f>
        <v>64514.1</v>
      </c>
      <c r="D49" s="22">
        <f t="shared" si="3"/>
        <v>35.73713190489907</v>
      </c>
      <c r="I49" s="59"/>
    </row>
    <row r="50" spans="1:9" ht="12.75">
      <c r="A50" s="25" t="s">
        <v>65</v>
      </c>
      <c r="B50" s="27">
        <v>32373.7</v>
      </c>
      <c r="C50" s="29">
        <v>5590</v>
      </c>
      <c r="D50" s="28">
        <f t="shared" si="3"/>
        <v>17.26710261724795</v>
      </c>
      <c r="I50" s="59"/>
    </row>
    <row r="51" spans="1:10" ht="12.75">
      <c r="A51" s="25" t="s">
        <v>47</v>
      </c>
      <c r="B51" s="27">
        <v>27899</v>
      </c>
      <c r="C51" s="29">
        <v>17154.5</v>
      </c>
      <c r="D51" s="28">
        <f t="shared" si="3"/>
        <v>61.48786694863615</v>
      </c>
      <c r="I51" s="58"/>
      <c r="J51" s="57"/>
    </row>
    <row r="52" spans="1:9" ht="12.75">
      <c r="A52" s="25" t="s">
        <v>90</v>
      </c>
      <c r="B52" s="27">
        <v>102310.2</v>
      </c>
      <c r="C52" s="29">
        <v>39148.6</v>
      </c>
      <c r="D52" s="28">
        <f t="shared" si="3"/>
        <v>38.264610957656224</v>
      </c>
      <c r="I52" s="59"/>
    </row>
    <row r="53" spans="1:10" ht="12.75">
      <c r="A53" s="25" t="s">
        <v>48</v>
      </c>
      <c r="B53" s="27">
        <v>17941.1</v>
      </c>
      <c r="C53" s="29">
        <v>2621</v>
      </c>
      <c r="D53" s="28">
        <f t="shared" si="3"/>
        <v>14.608914726521785</v>
      </c>
      <c r="I53" s="59"/>
      <c r="J53" s="55"/>
    </row>
    <row r="54" spans="1:10" ht="12.75">
      <c r="A54" s="23" t="s">
        <v>5</v>
      </c>
      <c r="B54" s="31">
        <f>SUM(B55:B58)</f>
        <v>376893.8</v>
      </c>
      <c r="C54" s="31">
        <f>SUM(C55:C58)</f>
        <v>200894.4</v>
      </c>
      <c r="D54" s="22">
        <f t="shared" si="3"/>
        <v>53.30265448781593</v>
      </c>
      <c r="I54" s="59"/>
      <c r="J54" s="55"/>
    </row>
    <row r="55" spans="1:10" ht="12.75">
      <c r="A55" s="25" t="s">
        <v>49</v>
      </c>
      <c r="B55" s="27">
        <v>1521.5</v>
      </c>
      <c r="C55" s="29">
        <v>1173.8</v>
      </c>
      <c r="D55" s="28">
        <f t="shared" si="3"/>
        <v>77.14755175813342</v>
      </c>
      <c r="I55" s="59"/>
      <c r="J55" s="55"/>
    </row>
    <row r="56" spans="1:10" ht="12.75">
      <c r="A56" s="25" t="s">
        <v>50</v>
      </c>
      <c r="B56" s="27">
        <v>332975.3</v>
      </c>
      <c r="C56" s="29">
        <v>175186.2</v>
      </c>
      <c r="D56" s="28">
        <f t="shared" si="3"/>
        <v>52.61237094763486</v>
      </c>
      <c r="I56" s="59"/>
      <c r="J56" s="55"/>
    </row>
    <row r="57" spans="1:10" ht="12.75">
      <c r="A57" s="25" t="s">
        <v>82</v>
      </c>
      <c r="B57" s="27">
        <v>35095.5</v>
      </c>
      <c r="C57" s="29">
        <v>20190.3</v>
      </c>
      <c r="D57" s="28">
        <f t="shared" si="3"/>
        <v>57.52959781168525</v>
      </c>
      <c r="I57" s="58"/>
      <c r="J57" s="56"/>
    </row>
    <row r="58" spans="1:9" ht="24">
      <c r="A58" s="25" t="s">
        <v>93</v>
      </c>
      <c r="B58" s="27">
        <v>7301.5</v>
      </c>
      <c r="C58" s="29">
        <v>4344.1</v>
      </c>
      <c r="D58" s="28">
        <f t="shared" si="3"/>
        <v>59.495993973840996</v>
      </c>
      <c r="I58" s="59"/>
    </row>
    <row r="59" spans="1:10" ht="12.75">
      <c r="A59" s="23" t="s">
        <v>6</v>
      </c>
      <c r="B59" s="31">
        <f>SUM(B60:B64)</f>
        <v>637313.3</v>
      </c>
      <c r="C59" s="31">
        <f>SUM(C60:C64)</f>
        <v>407769.60000000003</v>
      </c>
      <c r="D59" s="22">
        <f t="shared" si="3"/>
        <v>63.98259694250849</v>
      </c>
      <c r="I59" s="59"/>
      <c r="J59" s="55"/>
    </row>
    <row r="60" spans="1:10" ht="12.75">
      <c r="A60" s="25" t="s">
        <v>51</v>
      </c>
      <c r="B60" s="27">
        <v>193606.7</v>
      </c>
      <c r="C60" s="29">
        <v>126564.1</v>
      </c>
      <c r="D60" s="28">
        <f t="shared" si="3"/>
        <v>65.371756246039</v>
      </c>
      <c r="I60" s="59"/>
      <c r="J60" s="55"/>
    </row>
    <row r="61" spans="1:10" ht="12.75">
      <c r="A61" s="25" t="s">
        <v>52</v>
      </c>
      <c r="B61" s="27">
        <v>359127.5</v>
      </c>
      <c r="C61" s="29">
        <v>228879.8</v>
      </c>
      <c r="D61" s="28">
        <f t="shared" si="3"/>
        <v>63.73218425211101</v>
      </c>
      <c r="I61" s="59"/>
      <c r="J61" s="55"/>
    </row>
    <row r="62" spans="1:10" ht="12.75">
      <c r="A62" s="25" t="s">
        <v>76</v>
      </c>
      <c r="B62" s="27">
        <v>56910</v>
      </c>
      <c r="C62" s="29">
        <v>34282.5</v>
      </c>
      <c r="D62" s="28">
        <f t="shared" si="3"/>
        <v>60.239852398523986</v>
      </c>
      <c r="I62" s="59"/>
      <c r="J62" s="55"/>
    </row>
    <row r="63" spans="1:10" ht="12.75">
      <c r="A63" s="25" t="s">
        <v>102</v>
      </c>
      <c r="B63" s="27">
        <v>461.3</v>
      </c>
      <c r="C63" s="29">
        <v>461.3</v>
      </c>
      <c r="D63" s="28">
        <f t="shared" si="3"/>
        <v>100</v>
      </c>
      <c r="E63" s="64"/>
      <c r="F63" s="64"/>
      <c r="I63" s="58"/>
      <c r="J63" s="56"/>
    </row>
    <row r="64" spans="1:9" ht="12.75">
      <c r="A64" s="25" t="s">
        <v>53</v>
      </c>
      <c r="B64" s="27">
        <v>27207.8</v>
      </c>
      <c r="C64" s="29">
        <v>17581.9</v>
      </c>
      <c r="D64" s="28">
        <f t="shared" si="3"/>
        <v>64.62080726850388</v>
      </c>
      <c r="I64" s="59"/>
    </row>
    <row r="65" spans="1:10" ht="12.75">
      <c r="A65" s="23" t="s">
        <v>34</v>
      </c>
      <c r="B65" s="31">
        <f>SUM(B66:B67)</f>
        <v>143854.6</v>
      </c>
      <c r="C65" s="31">
        <f>SUM(C66:C67)</f>
        <v>89913</v>
      </c>
      <c r="D65" s="22">
        <f t="shared" si="3"/>
        <v>62.502693692102994</v>
      </c>
      <c r="E65" s="59"/>
      <c r="F65" s="59"/>
      <c r="I65" s="59"/>
      <c r="J65" s="55"/>
    </row>
    <row r="66" spans="1:10" ht="12.75">
      <c r="A66" s="25" t="s">
        <v>54</v>
      </c>
      <c r="B66" s="27">
        <v>105893.6</v>
      </c>
      <c r="C66" s="29">
        <v>65648.1</v>
      </c>
      <c r="D66" s="28">
        <f t="shared" si="3"/>
        <v>61.99439815059645</v>
      </c>
      <c r="E66" s="59"/>
      <c r="F66" s="59"/>
      <c r="I66" s="59"/>
      <c r="J66" s="55"/>
    </row>
    <row r="67" spans="1:10" ht="12.75">
      <c r="A67" s="25" t="s">
        <v>55</v>
      </c>
      <c r="B67" s="27">
        <v>37961</v>
      </c>
      <c r="C67" s="29">
        <v>24264.9</v>
      </c>
      <c r="D67" s="28">
        <f t="shared" si="3"/>
        <v>63.92060272384816</v>
      </c>
      <c r="E67" s="59"/>
      <c r="F67" s="58"/>
      <c r="G67" s="57"/>
      <c r="I67" s="59"/>
      <c r="J67" s="55"/>
    </row>
    <row r="68" spans="1:9" ht="12.75" customHeight="1" hidden="1">
      <c r="A68" s="23" t="s">
        <v>83</v>
      </c>
      <c r="B68" s="31">
        <f>B69</f>
        <v>0</v>
      </c>
      <c r="C68" s="31">
        <f>C69</f>
        <v>0</v>
      </c>
      <c r="D68" s="22">
        <v>0</v>
      </c>
      <c r="E68" s="59"/>
      <c r="F68" s="59"/>
      <c r="I68" s="59"/>
    </row>
    <row r="69" spans="1:9" ht="12.75" customHeight="1" hidden="1">
      <c r="A69" s="25" t="s">
        <v>84</v>
      </c>
      <c r="B69" s="27">
        <v>0</v>
      </c>
      <c r="C69" s="29">
        <v>0</v>
      </c>
      <c r="D69" s="28">
        <v>0</v>
      </c>
      <c r="E69" s="59"/>
      <c r="F69" s="59"/>
      <c r="I69" s="59"/>
    </row>
    <row r="70" spans="1:10" ht="12.75">
      <c r="A70" s="23" t="s">
        <v>7</v>
      </c>
      <c r="B70" s="31">
        <f>B71+B72+B73+B74+B75</f>
        <v>167313.90000000002</v>
      </c>
      <c r="C70" s="31">
        <f>C71+C72+C73+C74+C75</f>
        <v>101331.5</v>
      </c>
      <c r="D70" s="22">
        <f aca="true" t="shared" si="4" ref="D70:D82">C70/B70*100</f>
        <v>60.563706900622115</v>
      </c>
      <c r="E70" s="59"/>
      <c r="F70" s="59"/>
      <c r="I70" s="59"/>
      <c r="J70" s="55"/>
    </row>
    <row r="71" spans="1:10" ht="12.75">
      <c r="A71" s="25" t="s">
        <v>56</v>
      </c>
      <c r="B71" s="27">
        <v>5604</v>
      </c>
      <c r="C71" s="29">
        <v>3937.2</v>
      </c>
      <c r="D71" s="28">
        <f t="shared" si="4"/>
        <v>70.25695931477516</v>
      </c>
      <c r="E71" s="59"/>
      <c r="F71" s="59"/>
      <c r="I71" s="59"/>
      <c r="J71" s="55"/>
    </row>
    <row r="72" spans="1:10" ht="12.75">
      <c r="A72" s="25" t="s">
        <v>57</v>
      </c>
      <c r="B72" s="27">
        <v>90262.5</v>
      </c>
      <c r="C72" s="29">
        <v>57515.3</v>
      </c>
      <c r="D72" s="28">
        <f t="shared" si="4"/>
        <v>63.72003877579283</v>
      </c>
      <c r="E72" s="59"/>
      <c r="F72" s="59"/>
      <c r="I72" s="58"/>
      <c r="J72" s="56"/>
    </row>
    <row r="73" spans="1:9" ht="12.75">
      <c r="A73" s="25" t="s">
        <v>58</v>
      </c>
      <c r="B73" s="27">
        <v>12846.1</v>
      </c>
      <c r="C73" s="29">
        <v>1892.4</v>
      </c>
      <c r="D73" s="28">
        <f t="shared" si="4"/>
        <v>14.73131923307463</v>
      </c>
      <c r="E73" s="59"/>
      <c r="F73" s="59"/>
      <c r="I73" s="59"/>
    </row>
    <row r="74" spans="1:9" ht="12.75">
      <c r="A74" s="25" t="s">
        <v>59</v>
      </c>
      <c r="B74" s="27">
        <v>40829.1</v>
      </c>
      <c r="C74" s="29">
        <v>25966.4</v>
      </c>
      <c r="D74" s="28">
        <f t="shared" si="4"/>
        <v>63.597777075664176</v>
      </c>
      <c r="E74" s="59"/>
      <c r="F74" s="59"/>
      <c r="I74" s="59"/>
    </row>
    <row r="75" spans="1:9" ht="12.75">
      <c r="A75" s="25" t="s">
        <v>60</v>
      </c>
      <c r="B75" s="27">
        <v>17772.2</v>
      </c>
      <c r="C75" s="29">
        <v>12020.2</v>
      </c>
      <c r="D75" s="28">
        <f t="shared" si="4"/>
        <v>67.63484543275453</v>
      </c>
      <c r="E75" s="59"/>
      <c r="F75" s="59"/>
      <c r="I75" s="59"/>
    </row>
    <row r="76" spans="1:9" ht="12.75">
      <c r="A76" s="23" t="s">
        <v>35</v>
      </c>
      <c r="B76" s="21">
        <f>B77+B78+B79</f>
        <v>21363</v>
      </c>
      <c r="C76" s="21">
        <f>C77+C78+C79</f>
        <v>14381.4</v>
      </c>
      <c r="D76" s="22">
        <f t="shared" si="4"/>
        <v>67.31919674203061</v>
      </c>
      <c r="E76" s="59"/>
      <c r="F76" s="59"/>
      <c r="I76" s="59"/>
    </row>
    <row r="77" spans="1:9" ht="12.75">
      <c r="A77" s="25" t="s">
        <v>88</v>
      </c>
      <c r="B77" s="26">
        <v>12268.2</v>
      </c>
      <c r="C77" s="26">
        <v>7044.5</v>
      </c>
      <c r="D77" s="28">
        <f t="shared" si="4"/>
        <v>57.42081152899365</v>
      </c>
      <c r="E77" s="65"/>
      <c r="F77" s="65"/>
      <c r="I77" s="59"/>
    </row>
    <row r="78" spans="1:9" ht="12.75">
      <c r="A78" s="25" t="s">
        <v>97</v>
      </c>
      <c r="B78" s="26">
        <v>4466.7</v>
      </c>
      <c r="C78" s="26">
        <v>4163.4</v>
      </c>
      <c r="D78" s="28">
        <f t="shared" si="4"/>
        <v>93.20975216602861</v>
      </c>
      <c r="E78" s="65"/>
      <c r="F78" s="65"/>
      <c r="I78" s="59"/>
    </row>
    <row r="79" spans="1:10" ht="12.75">
      <c r="A79" s="25" t="s">
        <v>87</v>
      </c>
      <c r="B79" s="26">
        <v>4628.1</v>
      </c>
      <c r="C79" s="26">
        <v>3173.5</v>
      </c>
      <c r="D79" s="28">
        <f t="shared" si="4"/>
        <v>68.57025561245435</v>
      </c>
      <c r="E79" s="59"/>
      <c r="F79" s="59"/>
      <c r="I79" s="58"/>
      <c r="J79" s="57"/>
    </row>
    <row r="80" spans="1:9" ht="12.75">
      <c r="A80" s="23" t="s">
        <v>36</v>
      </c>
      <c r="B80" s="21">
        <f>B81</f>
        <v>4689.8</v>
      </c>
      <c r="C80" s="21">
        <f>C81</f>
        <v>3518.9</v>
      </c>
      <c r="D80" s="22">
        <f t="shared" si="4"/>
        <v>75.03305044991258</v>
      </c>
      <c r="E80" s="59"/>
      <c r="F80" s="59"/>
      <c r="I80" s="59"/>
    </row>
    <row r="81" spans="1:9" ht="12.75">
      <c r="A81" s="25" t="s">
        <v>101</v>
      </c>
      <c r="B81" s="26">
        <v>4689.8</v>
      </c>
      <c r="C81" s="26">
        <v>3518.9</v>
      </c>
      <c r="D81" s="28">
        <f t="shared" si="4"/>
        <v>75.03305044991258</v>
      </c>
      <c r="E81" s="59"/>
      <c r="F81" s="59"/>
      <c r="I81" s="59"/>
    </row>
    <row r="82" spans="1:9" ht="12.75">
      <c r="A82" s="60" t="s">
        <v>28</v>
      </c>
      <c r="B82" s="61">
        <f>B35+B44+B46+B49+B54+B59+B65+B70+B76+B80</f>
        <v>1650914.3</v>
      </c>
      <c r="C82" s="61">
        <f>C35+C44+C46+C49+C54+C59+C65+C70+C76+C80</f>
        <v>956964.1000000001</v>
      </c>
      <c r="D82" s="62">
        <f t="shared" si="4"/>
        <v>57.965704216142534</v>
      </c>
      <c r="E82" s="59"/>
      <c r="F82" s="59"/>
      <c r="I82" s="59"/>
    </row>
    <row r="83" spans="1:9" ht="24">
      <c r="A83" s="23" t="s">
        <v>29</v>
      </c>
      <c r="B83" s="48">
        <f>B33-B82</f>
        <v>-41000.00000000023</v>
      </c>
      <c r="C83" s="31">
        <f>C33-C82</f>
        <v>17026.899999999907</v>
      </c>
      <c r="D83" s="22"/>
      <c r="E83" s="59"/>
      <c r="F83" s="59"/>
      <c r="I83" s="59"/>
    </row>
    <row r="84" spans="1:9" ht="12.75">
      <c r="A84" s="32"/>
      <c r="B84" s="33" t="s">
        <v>38</v>
      </c>
      <c r="C84" s="34"/>
      <c r="D84" s="7"/>
      <c r="E84" s="59"/>
      <c r="F84" s="58"/>
      <c r="G84" s="56"/>
      <c r="I84" s="59"/>
    </row>
    <row r="85" spans="1:10" ht="12.75">
      <c r="A85" s="35"/>
      <c r="B85" s="36"/>
      <c r="C85" s="37" t="s">
        <v>89</v>
      </c>
      <c r="D85" s="7"/>
      <c r="E85" s="59"/>
      <c r="F85" s="59"/>
      <c r="I85" s="58"/>
      <c r="J85" s="56"/>
    </row>
    <row r="86" spans="1:9" ht="22.5">
      <c r="A86" s="44" t="s">
        <v>1</v>
      </c>
      <c r="B86" s="42" t="s">
        <v>77</v>
      </c>
      <c r="C86" s="43" t="s">
        <v>32</v>
      </c>
      <c r="D86" s="7"/>
      <c r="E86" s="59"/>
      <c r="F86" s="59"/>
      <c r="I86" s="59"/>
    </row>
    <row r="87" spans="1:10" ht="24">
      <c r="A87" s="1" t="s">
        <v>30</v>
      </c>
      <c r="B87" s="6">
        <f>B88+B93</f>
        <v>41000</v>
      </c>
      <c r="C87" s="6">
        <f>C88+C93</f>
        <v>-17026.900000000023</v>
      </c>
      <c r="D87" s="7"/>
      <c r="E87" s="59"/>
      <c r="F87" s="59"/>
      <c r="I87" s="59"/>
      <c r="J87" s="55"/>
    </row>
    <row r="88" spans="1:4" ht="24">
      <c r="A88" s="38" t="s">
        <v>86</v>
      </c>
      <c r="B88" s="46">
        <f>B89</f>
        <v>0</v>
      </c>
      <c r="C88" s="46">
        <f>C89</f>
        <v>0</v>
      </c>
      <c r="D88" s="7"/>
    </row>
    <row r="89" spans="1:4" ht="24">
      <c r="A89" s="2" t="s">
        <v>66</v>
      </c>
      <c r="B89" s="3">
        <v>0</v>
      </c>
      <c r="C89" s="3">
        <v>0</v>
      </c>
      <c r="D89" s="15"/>
    </row>
    <row r="90" spans="1:4" ht="36">
      <c r="A90" s="2" t="s">
        <v>67</v>
      </c>
      <c r="B90" s="3">
        <v>0</v>
      </c>
      <c r="C90" s="3">
        <v>0</v>
      </c>
      <c r="D90" s="15"/>
    </row>
    <row r="91" spans="1:4" ht="36">
      <c r="A91" s="5" t="s">
        <v>68</v>
      </c>
      <c r="B91" s="3">
        <v>0</v>
      </c>
      <c r="C91" s="3">
        <v>0</v>
      </c>
      <c r="D91" s="7"/>
    </row>
    <row r="92" spans="1:4" ht="48">
      <c r="A92" s="5" t="s">
        <v>69</v>
      </c>
      <c r="B92" s="3">
        <v>0</v>
      </c>
      <c r="C92" s="3">
        <v>0</v>
      </c>
      <c r="D92" s="15"/>
    </row>
    <row r="93" spans="1:4" ht="12.75">
      <c r="A93" s="47" t="s">
        <v>74</v>
      </c>
      <c r="B93" s="46">
        <f>B94</f>
        <v>41000</v>
      </c>
      <c r="C93" s="46">
        <f>C94</f>
        <v>-17026.900000000023</v>
      </c>
      <c r="D93" s="15"/>
    </row>
    <row r="94" spans="1:4" ht="24">
      <c r="A94" s="5" t="s">
        <v>70</v>
      </c>
      <c r="B94" s="54">
        <f>B95+B99</f>
        <v>41000</v>
      </c>
      <c r="C94" s="4">
        <f>C95+C99</f>
        <v>-17026.900000000023</v>
      </c>
      <c r="D94" s="15"/>
    </row>
    <row r="95" spans="1:4" ht="12.75">
      <c r="A95" s="5" t="s">
        <v>78</v>
      </c>
      <c r="B95" s="54">
        <v>-1609914.3</v>
      </c>
      <c r="C95" s="4">
        <v>-975891.5</v>
      </c>
      <c r="D95" s="15"/>
    </row>
    <row r="96" spans="1:4" ht="12.75">
      <c r="A96" s="5" t="s">
        <v>79</v>
      </c>
      <c r="B96" s="54">
        <v>-1609914.3</v>
      </c>
      <c r="C96" s="4">
        <v>-975891.5</v>
      </c>
      <c r="D96" s="7"/>
    </row>
    <row r="97" spans="1:4" ht="24.75">
      <c r="A97" s="5" t="s">
        <v>80</v>
      </c>
      <c r="B97" s="54">
        <v>-1609914.3</v>
      </c>
      <c r="C97" s="4">
        <v>-975891.5</v>
      </c>
      <c r="D97" s="45"/>
    </row>
    <row r="98" spans="1:4" ht="24.75">
      <c r="A98" s="5" t="s">
        <v>81</v>
      </c>
      <c r="B98" s="54">
        <v>-1609914.3</v>
      </c>
      <c r="C98" s="4">
        <v>-975891.5</v>
      </c>
      <c r="D98" s="45"/>
    </row>
    <row r="99" spans="1:4" ht="15">
      <c r="A99" s="5" t="s">
        <v>71</v>
      </c>
      <c r="B99" s="54">
        <v>1650914.3</v>
      </c>
      <c r="C99" s="4">
        <v>958864.6</v>
      </c>
      <c r="D99" s="45"/>
    </row>
    <row r="100" spans="1:4" ht="15">
      <c r="A100" s="5" t="s">
        <v>72</v>
      </c>
      <c r="B100" s="54">
        <v>1650914.3</v>
      </c>
      <c r="C100" s="4">
        <v>958864.6</v>
      </c>
      <c r="D100" s="45"/>
    </row>
    <row r="101" spans="1:4" ht="24.75">
      <c r="A101" s="5" t="s">
        <v>75</v>
      </c>
      <c r="B101" s="54">
        <v>1650914.3</v>
      </c>
      <c r="C101" s="4">
        <v>958864.6</v>
      </c>
      <c r="D101" s="45"/>
    </row>
    <row r="102" spans="1:4" ht="24.75">
      <c r="A102" s="5" t="s">
        <v>73</v>
      </c>
      <c r="B102" s="54">
        <v>1650914.3</v>
      </c>
      <c r="C102" s="4">
        <v>958864.6</v>
      </c>
      <c r="D102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55">
      <selection activeCell="G98" sqref="G9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91</v>
      </c>
      <c r="B2" s="70"/>
      <c r="C2" s="70"/>
      <c r="D2" s="70"/>
    </row>
    <row r="3" spans="1:4" ht="15.75">
      <c r="A3" s="71" t="s">
        <v>111</v>
      </c>
      <c r="B3" s="70"/>
      <c r="C3" s="70"/>
      <c r="D3" s="70"/>
    </row>
    <row r="4" spans="1:4" ht="15.75" thickBot="1">
      <c r="A4" s="8"/>
      <c r="B4" s="9"/>
      <c r="C4" s="10"/>
      <c r="D4" s="7" t="s">
        <v>62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308274.4</v>
      </c>
      <c r="C7" s="21">
        <f>C8+C11+C12+C16+C17+C18+C20+C21+C22+C23+C10</f>
        <v>263841.5</v>
      </c>
      <c r="D7" s="22">
        <f>C7/B7*100</f>
        <v>85.58657481775975</v>
      </c>
    </row>
    <row r="8" spans="1:4" ht="12.75">
      <c r="A8" s="23" t="s">
        <v>15</v>
      </c>
      <c r="B8" s="24">
        <f>B9</f>
        <v>127178</v>
      </c>
      <c r="C8" s="24">
        <f>C9</f>
        <v>99588.3</v>
      </c>
      <c r="D8" s="22">
        <f>C8/B8*100</f>
        <v>78.30623220997343</v>
      </c>
    </row>
    <row r="9" spans="1:4" ht="12.75">
      <c r="A9" s="25" t="s">
        <v>0</v>
      </c>
      <c r="B9" s="26">
        <v>127178</v>
      </c>
      <c r="C9" s="27">
        <v>99588.3</v>
      </c>
      <c r="D9" s="28">
        <f>C9/B9*100</f>
        <v>78.30623220997343</v>
      </c>
    </row>
    <row r="10" spans="1:4" ht="12.75">
      <c r="A10" s="23" t="s">
        <v>94</v>
      </c>
      <c r="B10" s="49">
        <v>14480</v>
      </c>
      <c r="C10" s="50">
        <v>12461.4</v>
      </c>
      <c r="D10" s="28">
        <f>C10/B10*100</f>
        <v>86.05939226519337</v>
      </c>
    </row>
    <row r="11" spans="1:4" ht="12.75">
      <c r="A11" s="23" t="s">
        <v>2</v>
      </c>
      <c r="B11" s="21">
        <v>30880</v>
      </c>
      <c r="C11" s="30">
        <v>27884.9</v>
      </c>
      <c r="D11" s="22">
        <f aca="true" t="shared" si="0" ref="D11:D21">C11/B11*100</f>
        <v>90.30084196891193</v>
      </c>
    </row>
    <row r="12" spans="1:4" ht="12.75">
      <c r="A12" s="23" t="s">
        <v>3</v>
      </c>
      <c r="B12" s="21">
        <f>B13+B14+B15</f>
        <v>16645</v>
      </c>
      <c r="C12" s="21">
        <f>C13+C14+C15</f>
        <v>11970.8</v>
      </c>
      <c r="D12" s="22">
        <f t="shared" si="0"/>
        <v>71.91829378191649</v>
      </c>
    </row>
    <row r="13" spans="1:4" ht="12.75">
      <c r="A13" s="25" t="s">
        <v>96</v>
      </c>
      <c r="B13" s="26">
        <v>2100</v>
      </c>
      <c r="C13" s="26">
        <v>666.5</v>
      </c>
      <c r="D13" s="22">
        <f t="shared" si="0"/>
        <v>31.738095238095237</v>
      </c>
    </row>
    <row r="14" spans="1:4" ht="12.75">
      <c r="A14" s="25" t="s">
        <v>8</v>
      </c>
      <c r="B14" s="26">
        <v>545</v>
      </c>
      <c r="C14" s="26">
        <v>178.9</v>
      </c>
      <c r="D14" s="22">
        <f t="shared" si="0"/>
        <v>32.8256880733945</v>
      </c>
    </row>
    <row r="15" spans="1:4" ht="12.75">
      <c r="A15" s="25" t="s">
        <v>95</v>
      </c>
      <c r="B15" s="26">
        <v>14000</v>
      </c>
      <c r="C15" s="26">
        <v>11125.4</v>
      </c>
      <c r="D15" s="22">
        <f t="shared" si="0"/>
        <v>79.46714285714286</v>
      </c>
    </row>
    <row r="16" spans="1:4" ht="12.75">
      <c r="A16" s="23" t="s">
        <v>19</v>
      </c>
      <c r="B16" s="21">
        <v>2680</v>
      </c>
      <c r="C16" s="31">
        <v>2778.9</v>
      </c>
      <c r="D16" s="22">
        <f t="shared" si="0"/>
        <v>103.6902985074627</v>
      </c>
    </row>
    <row r="17" spans="1:4" ht="36">
      <c r="A17" s="23" t="s">
        <v>37</v>
      </c>
      <c r="B17" s="21">
        <v>33780</v>
      </c>
      <c r="C17" s="31">
        <v>27502.8</v>
      </c>
      <c r="D17" s="22">
        <f t="shared" si="0"/>
        <v>81.41740674955594</v>
      </c>
    </row>
    <row r="18" spans="1:4" ht="24">
      <c r="A18" s="23" t="s">
        <v>9</v>
      </c>
      <c r="B18" s="21">
        <f>B19</f>
        <v>567</v>
      </c>
      <c r="C18" s="21">
        <f>C19</f>
        <v>549.2</v>
      </c>
      <c r="D18" s="22">
        <f t="shared" si="0"/>
        <v>96.86067019400355</v>
      </c>
    </row>
    <row r="19" spans="1:4" ht="12.75">
      <c r="A19" s="25" t="s">
        <v>10</v>
      </c>
      <c r="B19" s="26">
        <v>567</v>
      </c>
      <c r="C19" s="29">
        <v>549.2</v>
      </c>
      <c r="D19" s="28">
        <f t="shared" si="0"/>
        <v>96.86067019400355</v>
      </c>
    </row>
    <row r="20" spans="1:4" ht="24">
      <c r="A20" s="23" t="s">
        <v>11</v>
      </c>
      <c r="B20" s="21">
        <v>2420</v>
      </c>
      <c r="C20" s="31">
        <v>1933.2</v>
      </c>
      <c r="D20" s="22">
        <f t="shared" si="0"/>
        <v>79.88429752066116</v>
      </c>
    </row>
    <row r="21" spans="1:4" ht="24">
      <c r="A21" s="23" t="s">
        <v>20</v>
      </c>
      <c r="B21" s="21">
        <v>78140</v>
      </c>
      <c r="C21" s="30">
        <v>77644.1</v>
      </c>
      <c r="D21" s="22">
        <f t="shared" si="0"/>
        <v>99.365369848989</v>
      </c>
    </row>
    <row r="22" spans="1:4" ht="12.75">
      <c r="A22" s="23" t="s">
        <v>21</v>
      </c>
      <c r="B22" s="21">
        <v>400</v>
      </c>
      <c r="C22" s="30">
        <v>482.5</v>
      </c>
      <c r="D22" s="22">
        <f>C22/B22*100</f>
        <v>120.625</v>
      </c>
    </row>
    <row r="23" spans="1:4" ht="12.75">
      <c r="A23" s="23" t="s">
        <v>4</v>
      </c>
      <c r="B23" s="21">
        <v>1104.4</v>
      </c>
      <c r="C23" s="30">
        <v>1045.4</v>
      </c>
      <c r="D23" s="22">
        <f>C23/B23*100</f>
        <v>94.65773270554148</v>
      </c>
    </row>
    <row r="24" spans="1:4" ht="12.75">
      <c r="A24" s="23" t="s">
        <v>16</v>
      </c>
      <c r="B24" s="21">
        <f>B25+B31+B32+B30</f>
        <v>1361368.9999999998</v>
      </c>
      <c r="C24" s="21">
        <f>C25+C31+C32+C30</f>
        <v>795115.4</v>
      </c>
      <c r="D24" s="22">
        <f aca="true" t="shared" si="1" ref="D24:D32">C24/B24*100</f>
        <v>58.40557556400947</v>
      </c>
    </row>
    <row r="25" spans="1:4" ht="36">
      <c r="A25" s="25" t="s">
        <v>22</v>
      </c>
      <c r="B25" s="26">
        <f>B26+B27+B28+B29</f>
        <v>1331368.9999999998</v>
      </c>
      <c r="C25" s="26">
        <f>C26+C27+C28+C29</f>
        <v>793906.8</v>
      </c>
      <c r="D25" s="28">
        <f t="shared" si="1"/>
        <v>59.63086116621314</v>
      </c>
    </row>
    <row r="26" spans="1:4" ht="24">
      <c r="A26" s="25" t="s">
        <v>23</v>
      </c>
      <c r="B26" s="26">
        <v>356364</v>
      </c>
      <c r="C26" s="29">
        <v>236313.9</v>
      </c>
      <c r="D26" s="28">
        <f t="shared" si="1"/>
        <v>66.31250631376908</v>
      </c>
    </row>
    <row r="27" spans="1:4" ht="24">
      <c r="A27" s="25" t="s">
        <v>24</v>
      </c>
      <c r="B27" s="26">
        <v>339488.2</v>
      </c>
      <c r="C27" s="29">
        <v>162429.1</v>
      </c>
      <c r="D27" s="28">
        <f t="shared" si="1"/>
        <v>47.84528593335497</v>
      </c>
    </row>
    <row r="28" spans="1:4" ht="24">
      <c r="A28" s="25" t="s">
        <v>25</v>
      </c>
      <c r="B28" s="26">
        <v>617947.6</v>
      </c>
      <c r="C28" s="29">
        <v>382406.8</v>
      </c>
      <c r="D28" s="28">
        <f t="shared" si="1"/>
        <v>61.88337004626282</v>
      </c>
    </row>
    <row r="29" spans="1:4" ht="12.75">
      <c r="A29" s="25" t="s">
        <v>26</v>
      </c>
      <c r="B29" s="26">
        <v>17569.2</v>
      </c>
      <c r="C29" s="29">
        <v>12757</v>
      </c>
      <c r="D29" s="28">
        <f t="shared" si="1"/>
        <v>72.61002208410173</v>
      </c>
    </row>
    <row r="30" spans="1:4" ht="24.75" customHeight="1">
      <c r="A30" s="66" t="s">
        <v>110</v>
      </c>
      <c r="B30" s="26">
        <v>0</v>
      </c>
      <c r="C30" s="29">
        <v>324.5</v>
      </c>
      <c r="D30" s="28" t="e">
        <f t="shared" si="1"/>
        <v>#DIV/0!</v>
      </c>
    </row>
    <row r="31" spans="1:4" ht="12.75">
      <c r="A31" s="25" t="s">
        <v>63</v>
      </c>
      <c r="B31" s="26">
        <v>30000</v>
      </c>
      <c r="C31" s="29">
        <v>884.5</v>
      </c>
      <c r="D31" s="28">
        <f t="shared" si="1"/>
        <v>2.9483333333333333</v>
      </c>
    </row>
    <row r="32" spans="1:4" ht="48">
      <c r="A32" s="25" t="s">
        <v>64</v>
      </c>
      <c r="B32" s="26"/>
      <c r="C32" s="29">
        <v>-0.4</v>
      </c>
      <c r="D32" s="28" t="e">
        <f t="shared" si="1"/>
        <v>#DIV/0!</v>
      </c>
    </row>
    <row r="33" spans="1:4" ht="12.75">
      <c r="A33" s="60" t="s">
        <v>27</v>
      </c>
      <c r="B33" s="61">
        <f>B7+B24</f>
        <v>1669643.4</v>
      </c>
      <c r="C33" s="61">
        <f>C7+C24</f>
        <v>1058956.9</v>
      </c>
      <c r="D33" s="62">
        <f>C33/B33*100</f>
        <v>63.42413595621675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108617.9</v>
      </c>
      <c r="C35" s="31">
        <f>SUM(C36:C43)</f>
        <v>77366.3</v>
      </c>
      <c r="D35" s="41">
        <f aca="true" t="shared" si="2" ref="D35:D41">C35/B35*100</f>
        <v>71.22794677488702</v>
      </c>
    </row>
    <row r="36" spans="1:9" ht="24">
      <c r="A36" s="25" t="s">
        <v>40</v>
      </c>
      <c r="B36" s="27">
        <v>2152</v>
      </c>
      <c r="C36" s="29">
        <v>1612.5</v>
      </c>
      <c r="D36" s="28">
        <f t="shared" si="2"/>
        <v>74.93029739776952</v>
      </c>
      <c r="I36" s="59"/>
    </row>
    <row r="37" spans="1:9" ht="36">
      <c r="A37" s="25" t="s">
        <v>41</v>
      </c>
      <c r="B37" s="27">
        <v>1950</v>
      </c>
      <c r="C37" s="29">
        <v>1378</v>
      </c>
      <c r="D37" s="28">
        <f t="shared" si="2"/>
        <v>70.66666666666667</v>
      </c>
      <c r="I37" s="59"/>
    </row>
    <row r="38" spans="1:9" ht="36">
      <c r="A38" s="25" t="s">
        <v>42</v>
      </c>
      <c r="B38" s="27">
        <v>77332.5</v>
      </c>
      <c r="C38" s="29">
        <v>56588.3</v>
      </c>
      <c r="D38" s="28">
        <f t="shared" si="2"/>
        <v>73.17531438916369</v>
      </c>
      <c r="G38" s="55"/>
      <c r="I38" s="59"/>
    </row>
    <row r="39" spans="1:9" ht="12.75">
      <c r="A39" s="25" t="s">
        <v>85</v>
      </c>
      <c r="B39" s="27">
        <v>25.5</v>
      </c>
      <c r="C39" s="29">
        <v>25.5</v>
      </c>
      <c r="D39" s="28">
        <f t="shared" si="2"/>
        <v>100</v>
      </c>
      <c r="G39" s="55"/>
      <c r="I39" s="59"/>
    </row>
    <row r="40" spans="1:9" ht="36">
      <c r="A40" s="25" t="s">
        <v>43</v>
      </c>
      <c r="B40" s="27">
        <v>9835</v>
      </c>
      <c r="C40" s="29">
        <v>7036.9</v>
      </c>
      <c r="D40" s="28">
        <f t="shared" si="2"/>
        <v>71.54956786985255</v>
      </c>
      <c r="G40" s="55"/>
      <c r="I40" s="59"/>
    </row>
    <row r="41" spans="1:9" ht="12.75">
      <c r="A41" s="25" t="s">
        <v>92</v>
      </c>
      <c r="B41" s="27">
        <v>0</v>
      </c>
      <c r="C41" s="29">
        <v>0</v>
      </c>
      <c r="D41" s="28" t="e">
        <f t="shared" si="2"/>
        <v>#DIV/0!</v>
      </c>
      <c r="G41" s="55"/>
      <c r="I41" s="59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5"/>
      <c r="I42" s="59"/>
    </row>
    <row r="43" spans="1:10" ht="12.75">
      <c r="A43" s="25" t="s">
        <v>45</v>
      </c>
      <c r="B43" s="27">
        <v>17022.9</v>
      </c>
      <c r="C43" s="29">
        <v>10725.1</v>
      </c>
      <c r="D43" s="28">
        <f aca="true" t="shared" si="3" ref="D43:D67">C43/B43*100</f>
        <v>63.00395349793513</v>
      </c>
      <c r="G43" s="55"/>
      <c r="I43" s="58"/>
      <c r="J43" s="56"/>
    </row>
    <row r="44" spans="1:9" ht="12.75">
      <c r="A44" s="23" t="s">
        <v>33</v>
      </c>
      <c r="B44" s="21">
        <f>B45</f>
        <v>1410</v>
      </c>
      <c r="C44" s="21">
        <f>C45</f>
        <v>923.7</v>
      </c>
      <c r="D44" s="22">
        <f t="shared" si="3"/>
        <v>65.51063829787235</v>
      </c>
      <c r="G44" s="55"/>
      <c r="I44" s="59"/>
    </row>
    <row r="45" spans="1:11" ht="12.75">
      <c r="A45" s="25" t="s">
        <v>46</v>
      </c>
      <c r="B45" s="26">
        <v>1410</v>
      </c>
      <c r="C45" s="29">
        <v>923.7</v>
      </c>
      <c r="D45" s="22">
        <f t="shared" si="3"/>
        <v>65.51063829787235</v>
      </c>
      <c r="G45" s="55"/>
      <c r="I45" s="58"/>
      <c r="J45" s="57"/>
      <c r="K45" s="57"/>
    </row>
    <row r="46" spans="1:9" ht="24">
      <c r="A46" s="23" t="s">
        <v>13</v>
      </c>
      <c r="B46" s="31">
        <f>B47+B48</f>
        <v>9086</v>
      </c>
      <c r="C46" s="31">
        <f>C47+C48</f>
        <v>5049.5</v>
      </c>
      <c r="D46" s="22">
        <f t="shared" si="3"/>
        <v>55.574510235527185</v>
      </c>
      <c r="G46" s="55"/>
      <c r="I46" s="59"/>
    </row>
    <row r="47" spans="1:9" ht="12" customHeight="1">
      <c r="A47" s="51" t="s">
        <v>98</v>
      </c>
      <c r="B47" s="27">
        <v>8904.5</v>
      </c>
      <c r="C47" s="29">
        <v>5040.5</v>
      </c>
      <c r="D47" s="28">
        <f t="shared" si="3"/>
        <v>56.60621034308496</v>
      </c>
      <c r="G47" s="55"/>
      <c r="I47" s="59"/>
    </row>
    <row r="48" spans="1:9" ht="23.25" customHeight="1">
      <c r="A48" s="51" t="s">
        <v>99</v>
      </c>
      <c r="B48" s="27">
        <v>181.5</v>
      </c>
      <c r="C48" s="29">
        <v>9</v>
      </c>
      <c r="D48" s="28">
        <f t="shared" si="3"/>
        <v>4.958677685950414</v>
      </c>
      <c r="G48" s="56"/>
      <c r="I48" s="59"/>
    </row>
    <row r="49" spans="1:9" ht="12.75">
      <c r="A49" s="23" t="s">
        <v>14</v>
      </c>
      <c r="B49" s="31">
        <f>SUM(B50:B53)</f>
        <v>194043.6</v>
      </c>
      <c r="C49" s="31">
        <f>SUM(C50:C53)</f>
        <v>71453.1</v>
      </c>
      <c r="D49" s="22">
        <f t="shared" si="3"/>
        <v>36.82321911158111</v>
      </c>
      <c r="I49" s="59"/>
    </row>
    <row r="50" spans="1:9" ht="12.75">
      <c r="A50" s="25" t="s">
        <v>65</v>
      </c>
      <c r="B50" s="27">
        <v>46163.3</v>
      </c>
      <c r="C50" s="29">
        <v>7601.7</v>
      </c>
      <c r="D50" s="28">
        <f t="shared" si="3"/>
        <v>16.466977014208258</v>
      </c>
      <c r="I50" s="59"/>
    </row>
    <row r="51" spans="1:10" ht="12.75">
      <c r="A51" s="25" t="s">
        <v>47</v>
      </c>
      <c r="B51" s="27">
        <v>27899</v>
      </c>
      <c r="C51" s="29">
        <v>18702.1</v>
      </c>
      <c r="D51" s="28">
        <f t="shared" si="3"/>
        <v>67.03501917631456</v>
      </c>
      <c r="I51" s="58"/>
      <c r="J51" s="57"/>
    </row>
    <row r="52" spans="1:9" ht="12.75">
      <c r="A52" s="25" t="s">
        <v>90</v>
      </c>
      <c r="B52" s="27">
        <v>104310.2</v>
      </c>
      <c r="C52" s="29">
        <v>42147.3</v>
      </c>
      <c r="D52" s="28">
        <f t="shared" si="3"/>
        <v>40.4057321335785</v>
      </c>
      <c r="I52" s="59"/>
    </row>
    <row r="53" spans="1:10" ht="12.75">
      <c r="A53" s="25" t="s">
        <v>48</v>
      </c>
      <c r="B53" s="27">
        <v>15671.1</v>
      </c>
      <c r="C53" s="29">
        <v>3002</v>
      </c>
      <c r="D53" s="28">
        <f t="shared" si="3"/>
        <v>19.156281307629968</v>
      </c>
      <c r="I53" s="59"/>
      <c r="J53" s="55"/>
    </row>
    <row r="54" spans="1:10" ht="12.75">
      <c r="A54" s="23" t="s">
        <v>5</v>
      </c>
      <c r="B54" s="31">
        <f>SUM(B55:B58)</f>
        <v>396660.7</v>
      </c>
      <c r="C54" s="31">
        <f>SUM(C55:C58)</f>
        <v>211436.9</v>
      </c>
      <c r="D54" s="22">
        <f t="shared" si="3"/>
        <v>53.304221971069985</v>
      </c>
      <c r="I54" s="59"/>
      <c r="J54" s="55"/>
    </row>
    <row r="55" spans="1:10" ht="12.75">
      <c r="A55" s="25" t="s">
        <v>49</v>
      </c>
      <c r="B55" s="27">
        <v>1521.5</v>
      </c>
      <c r="C55" s="29">
        <v>1173.8</v>
      </c>
      <c r="D55" s="28">
        <f t="shared" si="3"/>
        <v>77.14755175813342</v>
      </c>
      <c r="I55" s="59"/>
      <c r="J55" s="55"/>
    </row>
    <row r="56" spans="1:10" ht="12.75">
      <c r="A56" s="25" t="s">
        <v>50</v>
      </c>
      <c r="B56" s="27">
        <v>352442.2</v>
      </c>
      <c r="C56" s="29">
        <v>181260.3</v>
      </c>
      <c r="D56" s="28">
        <f t="shared" si="3"/>
        <v>51.42979472946202</v>
      </c>
      <c r="I56" s="59"/>
      <c r="J56" s="55"/>
    </row>
    <row r="57" spans="1:10" ht="12.75">
      <c r="A57" s="25" t="s">
        <v>82</v>
      </c>
      <c r="B57" s="27">
        <v>35395.5</v>
      </c>
      <c r="C57" s="29">
        <v>23985.2</v>
      </c>
      <c r="D57" s="28">
        <f t="shared" si="3"/>
        <v>67.76341625347855</v>
      </c>
      <c r="I57" s="58"/>
      <c r="J57" s="56"/>
    </row>
    <row r="58" spans="1:9" ht="24">
      <c r="A58" s="25" t="s">
        <v>93</v>
      </c>
      <c r="B58" s="27">
        <v>7301.5</v>
      </c>
      <c r="C58" s="29">
        <v>5017.6</v>
      </c>
      <c r="D58" s="28">
        <f t="shared" si="3"/>
        <v>68.72012600150654</v>
      </c>
      <c r="I58" s="59"/>
    </row>
    <row r="59" spans="1:10" ht="12.75">
      <c r="A59" s="23" t="s">
        <v>6</v>
      </c>
      <c r="B59" s="31">
        <f>SUM(B60:B64)</f>
        <v>655305.7000000001</v>
      </c>
      <c r="C59" s="31">
        <f>SUM(C60:C64)</f>
        <v>449808.80000000005</v>
      </c>
      <c r="D59" s="22">
        <f t="shared" si="3"/>
        <v>68.64106324727528</v>
      </c>
      <c r="I59" s="59"/>
      <c r="J59" s="55"/>
    </row>
    <row r="60" spans="1:10" ht="12.75">
      <c r="A60" s="25" t="s">
        <v>51</v>
      </c>
      <c r="B60" s="27">
        <v>197966.6</v>
      </c>
      <c r="C60" s="29">
        <v>138880.7</v>
      </c>
      <c r="D60" s="28">
        <f t="shared" si="3"/>
        <v>70.15360166816019</v>
      </c>
      <c r="I60" s="59"/>
      <c r="J60" s="55"/>
    </row>
    <row r="61" spans="1:10" ht="12.75">
      <c r="A61" s="25" t="s">
        <v>52</v>
      </c>
      <c r="B61" s="27">
        <v>372392</v>
      </c>
      <c r="C61" s="29">
        <v>250959.1</v>
      </c>
      <c r="D61" s="28">
        <f t="shared" si="3"/>
        <v>67.39110936862231</v>
      </c>
      <c r="I61" s="59"/>
      <c r="J61" s="55"/>
    </row>
    <row r="62" spans="1:10" ht="12.75">
      <c r="A62" s="25" t="s">
        <v>76</v>
      </c>
      <c r="B62" s="27">
        <v>56940.9</v>
      </c>
      <c r="C62" s="29">
        <v>38157.1</v>
      </c>
      <c r="D62" s="28">
        <f t="shared" si="3"/>
        <v>67.01176131743615</v>
      </c>
      <c r="I62" s="59"/>
      <c r="J62" s="55"/>
    </row>
    <row r="63" spans="1:10" ht="12.75">
      <c r="A63" s="25" t="s">
        <v>102</v>
      </c>
      <c r="B63" s="27">
        <v>461.3</v>
      </c>
      <c r="C63" s="29">
        <v>460.4</v>
      </c>
      <c r="D63" s="28">
        <f t="shared" si="3"/>
        <v>99.80489919791891</v>
      </c>
      <c r="E63" s="64"/>
      <c r="F63" s="64"/>
      <c r="I63" s="58"/>
      <c r="J63" s="56"/>
    </row>
    <row r="64" spans="1:9" ht="12.75">
      <c r="A64" s="25" t="s">
        <v>53</v>
      </c>
      <c r="B64" s="27">
        <v>27544.9</v>
      </c>
      <c r="C64" s="29">
        <v>21351.5</v>
      </c>
      <c r="D64" s="28">
        <f t="shared" si="3"/>
        <v>77.51525690781233</v>
      </c>
      <c r="I64" s="59"/>
    </row>
    <row r="65" spans="1:10" ht="12.75">
      <c r="A65" s="23" t="s">
        <v>34</v>
      </c>
      <c r="B65" s="31">
        <f>SUM(B66:B67)</f>
        <v>143823.6</v>
      </c>
      <c r="C65" s="31">
        <f>SUM(C66:C67)</f>
        <v>99396.8</v>
      </c>
      <c r="D65" s="22">
        <f t="shared" si="3"/>
        <v>69.11021556962835</v>
      </c>
      <c r="E65" s="59"/>
      <c r="F65" s="59"/>
      <c r="I65" s="59"/>
      <c r="J65" s="55"/>
    </row>
    <row r="66" spans="1:10" ht="12.75">
      <c r="A66" s="25" t="s">
        <v>54</v>
      </c>
      <c r="B66" s="27">
        <v>105862.6</v>
      </c>
      <c r="C66" s="29">
        <v>72509.1</v>
      </c>
      <c r="D66" s="28">
        <f t="shared" si="3"/>
        <v>68.49359452724569</v>
      </c>
      <c r="E66" s="59"/>
      <c r="F66" s="59"/>
      <c r="I66" s="59"/>
      <c r="J66" s="55"/>
    </row>
    <row r="67" spans="1:10" ht="12.75">
      <c r="A67" s="25" t="s">
        <v>55</v>
      </c>
      <c r="B67" s="27">
        <v>37961</v>
      </c>
      <c r="C67" s="29">
        <v>26887.7</v>
      </c>
      <c r="D67" s="28">
        <f t="shared" si="3"/>
        <v>70.8297990042412</v>
      </c>
      <c r="E67" s="59"/>
      <c r="F67" s="58"/>
      <c r="G67" s="57"/>
      <c r="I67" s="59"/>
      <c r="J67" s="55"/>
    </row>
    <row r="68" spans="1:9" ht="12.75" customHeight="1" hidden="1">
      <c r="A68" s="23" t="s">
        <v>83</v>
      </c>
      <c r="B68" s="31">
        <f>B69</f>
        <v>0</v>
      </c>
      <c r="C68" s="31">
        <f>C69</f>
        <v>0</v>
      </c>
      <c r="D68" s="22">
        <v>0</v>
      </c>
      <c r="E68" s="59"/>
      <c r="F68" s="59"/>
      <c r="I68" s="59"/>
    </row>
    <row r="69" spans="1:9" ht="12.75" customHeight="1" hidden="1">
      <c r="A69" s="25" t="s">
        <v>84</v>
      </c>
      <c r="B69" s="27">
        <v>0</v>
      </c>
      <c r="C69" s="29">
        <v>0</v>
      </c>
      <c r="D69" s="28">
        <v>0</v>
      </c>
      <c r="E69" s="59"/>
      <c r="F69" s="59"/>
      <c r="I69" s="59"/>
    </row>
    <row r="70" spans="1:10" ht="12.75">
      <c r="A70" s="23" t="s">
        <v>7</v>
      </c>
      <c r="B70" s="31">
        <f>B71+B72+B73+B74+B75</f>
        <v>175643</v>
      </c>
      <c r="C70" s="31">
        <f>C71+C72+C73+C74+C75</f>
        <v>113118.6</v>
      </c>
      <c r="D70" s="22">
        <f aca="true" t="shared" si="4" ref="D70:D82">C70/B70*100</f>
        <v>64.40256656968965</v>
      </c>
      <c r="E70" s="59"/>
      <c r="F70" s="59"/>
      <c r="I70" s="59"/>
      <c r="J70" s="55"/>
    </row>
    <row r="71" spans="1:10" ht="12.75">
      <c r="A71" s="25" t="s">
        <v>56</v>
      </c>
      <c r="B71" s="27">
        <v>5604</v>
      </c>
      <c r="C71" s="29">
        <v>4437.1</v>
      </c>
      <c r="D71" s="28">
        <f t="shared" si="4"/>
        <v>79.17737330478231</v>
      </c>
      <c r="E71" s="59"/>
      <c r="F71" s="59"/>
      <c r="I71" s="59"/>
      <c r="J71" s="55"/>
    </row>
    <row r="72" spans="1:10" ht="12.75">
      <c r="A72" s="25" t="s">
        <v>57</v>
      </c>
      <c r="B72" s="27">
        <v>95994.4</v>
      </c>
      <c r="C72" s="29">
        <v>64772</v>
      </c>
      <c r="D72" s="28">
        <f t="shared" si="4"/>
        <v>67.4747693615461</v>
      </c>
      <c r="E72" s="59"/>
      <c r="F72" s="59"/>
      <c r="I72" s="58"/>
      <c r="J72" s="56"/>
    </row>
    <row r="73" spans="1:9" ht="12.75">
      <c r="A73" s="25" t="s">
        <v>58</v>
      </c>
      <c r="B73" s="27">
        <v>15893.9</v>
      </c>
      <c r="C73" s="29">
        <v>2276.3</v>
      </c>
      <c r="D73" s="28">
        <f t="shared" si="4"/>
        <v>14.321846746235977</v>
      </c>
      <c r="E73" s="59"/>
      <c r="F73" s="59"/>
      <c r="I73" s="59"/>
    </row>
    <row r="74" spans="1:9" ht="12.75">
      <c r="A74" s="25" t="s">
        <v>59</v>
      </c>
      <c r="B74" s="27">
        <v>39379.1</v>
      </c>
      <c r="C74" s="29">
        <v>28201.5</v>
      </c>
      <c r="D74" s="28">
        <f t="shared" si="4"/>
        <v>71.61540004723318</v>
      </c>
      <c r="E74" s="59"/>
      <c r="F74" s="59"/>
      <c r="I74" s="59"/>
    </row>
    <row r="75" spans="1:9" ht="12.75">
      <c r="A75" s="25" t="s">
        <v>60</v>
      </c>
      <c r="B75" s="27">
        <v>18771.6</v>
      </c>
      <c r="C75" s="29">
        <v>13431.7</v>
      </c>
      <c r="D75" s="28">
        <f t="shared" si="4"/>
        <v>71.5533039272092</v>
      </c>
      <c r="E75" s="59"/>
      <c r="F75" s="59"/>
      <c r="I75" s="59"/>
    </row>
    <row r="76" spans="1:9" ht="12.75">
      <c r="A76" s="23" t="s">
        <v>35</v>
      </c>
      <c r="B76" s="21">
        <f>B77+B78+B79</f>
        <v>21363.1</v>
      </c>
      <c r="C76" s="21">
        <f>C77+C78+C79</f>
        <v>15927.099999999999</v>
      </c>
      <c r="D76" s="22">
        <f t="shared" si="4"/>
        <v>74.55425476639627</v>
      </c>
      <c r="E76" s="59"/>
      <c r="F76" s="59"/>
      <c r="I76" s="59"/>
    </row>
    <row r="77" spans="1:9" ht="12.75">
      <c r="A77" s="25" t="s">
        <v>88</v>
      </c>
      <c r="B77" s="26">
        <v>12268.3</v>
      </c>
      <c r="C77" s="26">
        <v>8219.9</v>
      </c>
      <c r="D77" s="28">
        <f t="shared" si="4"/>
        <v>67.00113300131233</v>
      </c>
      <c r="E77" s="65"/>
      <c r="F77" s="65"/>
      <c r="I77" s="59"/>
    </row>
    <row r="78" spans="1:9" ht="12.75">
      <c r="A78" s="25" t="s">
        <v>97</v>
      </c>
      <c r="B78" s="26">
        <v>4466.7</v>
      </c>
      <c r="C78" s="26">
        <v>4163.4</v>
      </c>
      <c r="D78" s="28">
        <f t="shared" si="4"/>
        <v>93.20975216602861</v>
      </c>
      <c r="E78" s="65"/>
      <c r="F78" s="65"/>
      <c r="I78" s="59"/>
    </row>
    <row r="79" spans="1:10" ht="12.75">
      <c r="A79" s="25" t="s">
        <v>87</v>
      </c>
      <c r="B79" s="26">
        <v>4628.1</v>
      </c>
      <c r="C79" s="26">
        <v>3543.8</v>
      </c>
      <c r="D79" s="28">
        <f t="shared" si="4"/>
        <v>76.57137918368228</v>
      </c>
      <c r="E79" s="59"/>
      <c r="F79" s="59"/>
      <c r="I79" s="58"/>
      <c r="J79" s="57"/>
    </row>
    <row r="80" spans="1:9" ht="12.75">
      <c r="A80" s="23" t="s">
        <v>36</v>
      </c>
      <c r="B80" s="21">
        <f>B81</f>
        <v>4689.8</v>
      </c>
      <c r="C80" s="21">
        <f>C81</f>
        <v>3819.9</v>
      </c>
      <c r="D80" s="22">
        <f t="shared" si="4"/>
        <v>81.45123459422577</v>
      </c>
      <c r="E80" s="59"/>
      <c r="F80" s="59"/>
      <c r="I80" s="59"/>
    </row>
    <row r="81" spans="1:9" ht="12.75">
      <c r="A81" s="25" t="s">
        <v>101</v>
      </c>
      <c r="B81" s="26">
        <v>4689.8</v>
      </c>
      <c r="C81" s="26">
        <v>3819.9</v>
      </c>
      <c r="D81" s="28">
        <f t="shared" si="4"/>
        <v>81.45123459422577</v>
      </c>
      <c r="E81" s="59"/>
      <c r="F81" s="59"/>
      <c r="I81" s="59"/>
    </row>
    <row r="82" spans="1:9" ht="12.75">
      <c r="A82" s="60" t="s">
        <v>28</v>
      </c>
      <c r="B82" s="61">
        <f>B35+B44+B46+B49+B54+B59+B65+B70+B76+B80</f>
        <v>1710643.4000000001</v>
      </c>
      <c r="C82" s="61">
        <f>C35+C44+C46+C49+C54+C59+C65+C70+C76+C80</f>
        <v>1048300.7000000001</v>
      </c>
      <c r="D82" s="62">
        <f t="shared" si="4"/>
        <v>61.28107704972293</v>
      </c>
      <c r="E82" s="59"/>
      <c r="F82" s="59"/>
      <c r="I82" s="59"/>
    </row>
    <row r="83" spans="1:9" ht="24">
      <c r="A83" s="23" t="s">
        <v>29</v>
      </c>
      <c r="B83" s="48">
        <f>B33-B82</f>
        <v>-41000.00000000023</v>
      </c>
      <c r="C83" s="31">
        <f>C33-C82</f>
        <v>10656.199999999837</v>
      </c>
      <c r="D83" s="22"/>
      <c r="E83" s="59"/>
      <c r="F83" s="59"/>
      <c r="I83" s="59"/>
    </row>
    <row r="84" spans="1:9" ht="12.75">
      <c r="A84" s="32"/>
      <c r="B84" s="33" t="s">
        <v>38</v>
      </c>
      <c r="C84" s="34"/>
      <c r="D84" s="7"/>
      <c r="E84" s="59"/>
      <c r="F84" s="58"/>
      <c r="G84" s="56"/>
      <c r="I84" s="59"/>
    </row>
    <row r="85" spans="1:10" ht="12.75">
      <c r="A85" s="35"/>
      <c r="B85" s="36"/>
      <c r="C85" s="37" t="s">
        <v>89</v>
      </c>
      <c r="D85" s="7"/>
      <c r="E85" s="59"/>
      <c r="F85" s="59"/>
      <c r="I85" s="58"/>
      <c r="J85" s="56"/>
    </row>
    <row r="86" spans="1:9" ht="22.5">
      <c r="A86" s="44" t="s">
        <v>1</v>
      </c>
      <c r="B86" s="42" t="s">
        <v>77</v>
      </c>
      <c r="C86" s="43" t="s">
        <v>32</v>
      </c>
      <c r="D86" s="7"/>
      <c r="E86" s="59"/>
      <c r="F86" s="59"/>
      <c r="I86" s="59"/>
    </row>
    <row r="87" spans="1:10" ht="24">
      <c r="A87" s="1" t="s">
        <v>30</v>
      </c>
      <c r="B87" s="6">
        <f>B88+B93</f>
        <v>41000</v>
      </c>
      <c r="C87" s="6">
        <f>C88+C93</f>
        <v>-10656.199999999953</v>
      </c>
      <c r="D87" s="7"/>
      <c r="E87" s="59"/>
      <c r="F87" s="59"/>
      <c r="I87" s="59"/>
      <c r="J87" s="55"/>
    </row>
    <row r="88" spans="1:4" ht="24">
      <c r="A88" s="38" t="s">
        <v>86</v>
      </c>
      <c r="B88" s="46">
        <f>B89</f>
        <v>0</v>
      </c>
      <c r="C88" s="46">
        <f>C89</f>
        <v>0</v>
      </c>
      <c r="D88" s="7"/>
    </row>
    <row r="89" spans="1:4" ht="24">
      <c r="A89" s="2" t="s">
        <v>66</v>
      </c>
      <c r="B89" s="3">
        <v>0</v>
      </c>
      <c r="C89" s="3">
        <v>0</v>
      </c>
      <c r="D89" s="15"/>
    </row>
    <row r="90" spans="1:4" ht="36">
      <c r="A90" s="2" t="s">
        <v>67</v>
      </c>
      <c r="B90" s="3">
        <v>0</v>
      </c>
      <c r="C90" s="3">
        <v>0</v>
      </c>
      <c r="D90" s="15"/>
    </row>
    <row r="91" spans="1:4" ht="36">
      <c r="A91" s="5" t="s">
        <v>68</v>
      </c>
      <c r="B91" s="3">
        <v>0</v>
      </c>
      <c r="C91" s="3">
        <v>0</v>
      </c>
      <c r="D91" s="7"/>
    </row>
    <row r="92" spans="1:4" ht="48">
      <c r="A92" s="5" t="s">
        <v>69</v>
      </c>
      <c r="B92" s="3">
        <v>0</v>
      </c>
      <c r="C92" s="3">
        <v>0</v>
      </c>
      <c r="D92" s="15"/>
    </row>
    <row r="93" spans="1:4" ht="12.75">
      <c r="A93" s="47" t="s">
        <v>74</v>
      </c>
      <c r="B93" s="46">
        <f>B94</f>
        <v>41000</v>
      </c>
      <c r="C93" s="46">
        <f>C94</f>
        <v>-10656.199999999953</v>
      </c>
      <c r="D93" s="15"/>
    </row>
    <row r="94" spans="1:4" ht="24">
      <c r="A94" s="5" t="s">
        <v>70</v>
      </c>
      <c r="B94" s="54">
        <f>B95+B99</f>
        <v>41000</v>
      </c>
      <c r="C94" s="4">
        <f>C95+C99</f>
        <v>-10656.199999999953</v>
      </c>
      <c r="D94" s="15"/>
    </row>
    <row r="95" spans="1:4" ht="12.75">
      <c r="A95" s="5" t="s">
        <v>78</v>
      </c>
      <c r="B95" s="54">
        <v>-1669643.4</v>
      </c>
      <c r="C95" s="4">
        <v>-1061299.4</v>
      </c>
      <c r="D95" s="15"/>
    </row>
    <row r="96" spans="1:4" ht="12.75">
      <c r="A96" s="5" t="s">
        <v>79</v>
      </c>
      <c r="B96" s="54">
        <v>-1669643.4</v>
      </c>
      <c r="C96" s="4">
        <v>-1061299.4</v>
      </c>
      <c r="D96" s="7"/>
    </row>
    <row r="97" spans="1:4" ht="24.75">
      <c r="A97" s="5" t="s">
        <v>80</v>
      </c>
      <c r="B97" s="54">
        <v>-1669643.4</v>
      </c>
      <c r="C97" s="4">
        <v>-1061299.4</v>
      </c>
      <c r="D97" s="45"/>
    </row>
    <row r="98" spans="1:4" ht="24.75">
      <c r="A98" s="5" t="s">
        <v>81</v>
      </c>
      <c r="B98" s="54">
        <v>-1669643.4</v>
      </c>
      <c r="C98" s="4">
        <v>-1061299.4</v>
      </c>
      <c r="D98" s="45"/>
    </row>
    <row r="99" spans="1:4" ht="15">
      <c r="A99" s="5" t="s">
        <v>71</v>
      </c>
      <c r="B99" s="54">
        <v>1710643.4</v>
      </c>
      <c r="C99" s="4">
        <v>1050643.2</v>
      </c>
      <c r="D99" s="45"/>
    </row>
    <row r="100" spans="1:4" ht="15">
      <c r="A100" s="5" t="s">
        <v>72</v>
      </c>
      <c r="B100" s="54">
        <v>1710643.4</v>
      </c>
      <c r="C100" s="4">
        <v>1050643.2</v>
      </c>
      <c r="D100" s="45"/>
    </row>
    <row r="101" spans="1:4" ht="24.75">
      <c r="A101" s="5" t="s">
        <v>75</v>
      </c>
      <c r="B101" s="54">
        <v>1710643.4</v>
      </c>
      <c r="C101" s="4">
        <v>1050643.2</v>
      </c>
      <c r="D101" s="45"/>
    </row>
    <row r="102" spans="1:4" ht="24.75">
      <c r="A102" s="5" t="s">
        <v>73</v>
      </c>
      <c r="B102" s="54">
        <v>1710643.4</v>
      </c>
      <c r="C102" s="4">
        <v>1050643.2</v>
      </c>
      <c r="D102" s="4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2023-01-18T04:05:37Z</cp:lastPrinted>
  <dcterms:created xsi:type="dcterms:W3CDTF">1999-05-18T09:48:14Z</dcterms:created>
  <dcterms:modified xsi:type="dcterms:W3CDTF">2023-01-18T04:54:31Z</dcterms:modified>
  <cp:category/>
  <cp:version/>
  <cp:contentType/>
  <cp:contentStatus/>
</cp:coreProperties>
</file>