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9540" windowHeight="4470" tabRatio="602" firstSheet="7" activeTab="11"/>
  </bookViews>
  <sheets>
    <sheet name="на 01.02.2021" sheetId="1" r:id="rId1"/>
    <sheet name="на 01.03.2021" sheetId="2" r:id="rId2"/>
    <sheet name="на 01.04.2021" sheetId="3" r:id="rId3"/>
    <sheet name="на 01.05.2021 " sheetId="4" r:id="rId4"/>
    <sheet name="на 01.06.2021  " sheetId="5" r:id="rId5"/>
    <sheet name="на 01.07.2021" sheetId="6" r:id="rId6"/>
    <sheet name="на 01.08.2021" sheetId="7" r:id="rId7"/>
    <sheet name="на 01.09.2021" sheetId="8" r:id="rId8"/>
    <sheet name="на 01.10.2021 " sheetId="9" r:id="rId9"/>
    <sheet name="на 01.11.2021  " sheetId="10" r:id="rId10"/>
    <sheet name="на 01.12.2021" sheetId="11" r:id="rId11"/>
    <sheet name="на 01.01.2022" sheetId="12" r:id="rId12"/>
  </sheets>
  <definedNames/>
  <calcPr fullCalcOnLoad="1"/>
</workbook>
</file>

<file path=xl/sharedStrings.xml><?xml version="1.0" encoding="utf-8"?>
<sst xmlns="http://schemas.openxmlformats.org/spreadsheetml/2006/main" count="1263" uniqueCount="114">
  <si>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</si>
  <si>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</si>
  <si>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</si>
  <si>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</si>
  <si>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</si>
  <si>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</si>
  <si>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</si>
  <si>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</si>
  <si>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</si>
  <si>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</si>
  <si>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</si>
  <si>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</si>
  <si>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</si>
  <si>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</si>
  <si>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</si>
  <si>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</si>
  <si>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</si>
  <si>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</si>
  <si>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</si>
  <si>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</si>
  <si>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</si>
  <si>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</si>
  <si>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</si>
  <si>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</si>
  <si>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</si>
  <si>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</si>
  <si>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</si>
  <si>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</si>
  <si>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</si>
  <si>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</si>
  <si>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ИСТОЧНИКИ ФИНАНСИРОВАНИЯ ДЕФИЦИТА БЮДЖЕТОВ - ВСЕГО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</si>
  <si>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</si>
  <si>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</si>
  <si>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</si>
  <si>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</si>
  <si>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</si>
  <si>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</si>
  <si>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ДОХОДЫ ОТ ИСПОЛЬЗОВАНИЯ ИМУЩЕСТВА НАХОДЯЩЕГОСЯ В ГОСУДАРСТВЕННОЙ И МУНИЦИПАЛЬНОЙ СОБСТВЕННОСТИ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</si>
  <si>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</si>
  <si>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</si>
  <si>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</si>
  <si>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</si>
  <si>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</si>
  <si>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</si>
  <si>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</si>
  <si>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</si>
  <si>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</si>
  <si>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</si>
  <si>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</si>
  <si>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</si>
  <si>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</si>
  <si>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</si>
  <si>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</si>
  <si>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</si>
  <si>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</si>
  <si>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</si>
  <si>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</si>
  <si>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</si>
  <si>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</si>
  <si>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</si>
  <si>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</si>
  <si>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</si>
  <si>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св 200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</si>
  <si>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</si>
  <si>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</si>
  <si>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</si>
  <si>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</si>
  <si>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</si>
  <si>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</si>
  <si>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</si>
  <si>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</si>
  <si>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</si>
  <si>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</si>
  <si>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</si>
  <si>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</si>
  <si>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 xml:space="preserve">Изменение остатков средств </t>
  </si>
  <si>
    <t>Уменьшение прочих остатков денежных средств бюджетов</t>
  </si>
  <si>
    <t>Дополнительное образование детей</t>
  </si>
  <si>
    <t>Утвержденные бюджетные назначения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</si>
  <si>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</si>
  <si>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</si>
  <si>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</si>
  <si>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</si>
  <si>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</si>
  <si>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</si>
  <si>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</si>
  <si>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</si>
  <si>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Источники внутреннего финансирования дефицитов бюджетов</t>
  </si>
  <si>
    <t>Спорт высших достижений</t>
  </si>
  <si>
    <t>Физическая культура и спорт</t>
  </si>
  <si>
    <t>(тыс.руб.)</t>
  </si>
  <si>
    <t>Дорожное хозяйство</t>
  </si>
  <si>
    <t>об  исполнении  бюджета Крапивинского муниципального округа</t>
  </si>
  <si>
    <t>Обеспечение проведения выборов и референдумов</t>
  </si>
  <si>
    <t>Другие вопросы в области жилищно-коммунального хозяйства</t>
  </si>
  <si>
    <t>Акцизы</t>
  </si>
  <si>
    <t>Земельный налог</t>
  </si>
  <si>
    <t>Налог на имущество</t>
  </si>
  <si>
    <t>Массовый спорт</t>
  </si>
  <si>
    <t xml:space="preserve">на 01.02.2021года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</si>
  <si>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</si>
  <si>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</si>
  <si>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на 01.03.2021года </t>
  </si>
  <si>
    <t xml:space="preserve">на 01.04.2021года </t>
  </si>
  <si>
    <t xml:space="preserve">на 01.05.2021года </t>
  </si>
  <si>
    <t xml:space="preserve">на 01.06.2021года </t>
  </si>
  <si>
    <t xml:space="preserve">на 01.07.2021года </t>
  </si>
  <si>
    <t xml:space="preserve">на 01.08.2021года </t>
  </si>
  <si>
    <t>Общеэкономические вопросы</t>
  </si>
  <si>
    <t xml:space="preserve">на 01.09.2021года </t>
  </si>
  <si>
    <t xml:space="preserve">на 01.10.2021года </t>
  </si>
  <si>
    <t xml:space="preserve">на 01.11.2021года </t>
  </si>
  <si>
    <t xml:space="preserve">на 01.12.2021года </t>
  </si>
  <si>
    <t xml:space="preserve">на 01.01.2022года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</si>
</sst>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10" xfId="0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173" fontId="2" fillId="0" borderId="12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73" fontId="4" fillId="15" borderId="14" xfId="0" applyNumberFormat="1" applyFont="1" applyFill="1" applyBorder="1" applyAlignment="1">
      <alignment/>
    </xf>
    <xf numFmtId="173" fontId="2" fillId="15" borderId="14" xfId="0" applyNumberFormat="1" applyFont="1" applyFill="1" applyBorder="1" applyAlignment="1">
      <alignment/>
    </xf>
    <xf numFmtId="0" fontId="7" fillId="0" borderId="0" xfId="58" applyFont="1">
      <alignment/>
      <protection/>
    </xf>
    <xf numFmtId="0" fontId="8" fillId="0" borderId="15" xfId="58" applyFont="1" applyBorder="1" applyAlignment="1">
      <alignment horizontal="justify" vertical="center"/>
      <protection/>
    </xf>
    <xf numFmtId="0" fontId="8" fillId="0" borderId="15" xfId="58" applyFont="1" applyBorder="1" applyAlignment="1">
      <alignment horizontal="justify" vertical="top"/>
      <protection/>
    </xf>
    <xf numFmtId="0" fontId="8" fillId="15" borderId="15" xfId="58" applyFont="1" applyFill="1" applyBorder="1" applyAlignment="1">
      <alignment horizontal="justify" vertical="top"/>
      <protection/>
    </xf>
    <xf numFmtId="0" fontId="8" fillId="0" borderId="16" xfId="58" applyFont="1" applyBorder="1" applyAlignment="1">
      <alignment horizontal="center" vertical="center" wrapText="1"/>
      <protection/>
    </xf>
    <xf numFmtId="49" fontId="9" fillId="0" borderId="17" xfId="58" applyNumberFormat="1" applyFont="1" applyBorder="1" applyAlignment="1">
      <alignment horizontal="center" vertical="top" wrapText="1"/>
      <protection/>
    </xf>
    <xf numFmtId="49" fontId="9" fillId="15" borderId="17" xfId="58" applyNumberFormat="1" applyFont="1" applyFill="1" applyBorder="1" applyAlignment="1">
      <alignment horizontal="center" vertical="top" wrapText="1"/>
      <protection/>
    </xf>
    <xf numFmtId="49" fontId="9" fillId="15" borderId="17" xfId="58" applyNumberFormat="1" applyFont="1" applyFill="1" applyBorder="1" applyAlignment="1">
      <alignment horizontal="right" vertical="top" wrapText="1"/>
      <protection/>
    </xf>
    <xf numFmtId="0" fontId="7" fillId="0" borderId="0" xfId="58" applyFont="1" applyAlignment="1">
      <alignment horizontal="right"/>
      <protection/>
    </xf>
    <xf numFmtId="0" fontId="10" fillId="0" borderId="17" xfId="58" applyFont="1" applyBorder="1" applyAlignment="1">
      <alignment horizontal="center" vertical="center" wrapText="1"/>
      <protection/>
    </xf>
    <xf numFmtId="0" fontId="10" fillId="0" borderId="18" xfId="58" applyFont="1" applyBorder="1" applyAlignment="1">
      <alignment horizontal="center" vertical="center" wrapText="1"/>
      <protection/>
    </xf>
    <xf numFmtId="0" fontId="10" fillId="15" borderId="18" xfId="58" applyFont="1" applyFill="1" applyBorder="1" applyAlignment="1">
      <alignment horizontal="center"/>
      <protection/>
    </xf>
    <xf numFmtId="0" fontId="11" fillId="0" borderId="17" xfId="58" applyFont="1" applyBorder="1" applyAlignment="1">
      <alignment horizontal="center"/>
      <protection/>
    </xf>
    <xf numFmtId="0" fontId="12" fillId="0" borderId="11" xfId="58" applyFont="1" applyFill="1" applyBorder="1" applyAlignment="1">
      <alignment wrapText="1"/>
      <protection/>
    </xf>
    <xf numFmtId="173" fontId="12" fillId="0" borderId="11" xfId="58" applyNumberFormat="1" applyFont="1" applyFill="1" applyBorder="1" applyAlignment="1">
      <alignment/>
      <protection/>
    </xf>
    <xf numFmtId="172" fontId="13" fillId="0" borderId="14" xfId="58" applyNumberFormat="1" applyFont="1" applyBorder="1" applyAlignment="1">
      <alignment horizontal="right"/>
      <protection/>
    </xf>
    <xf numFmtId="0" fontId="12" fillId="0" borderId="11" xfId="58" applyFont="1" applyFill="1" applyBorder="1" applyAlignment="1">
      <alignment vertical="center" wrapText="1"/>
      <protection/>
    </xf>
    <xf numFmtId="173" fontId="12" fillId="0" borderId="11" xfId="58" applyNumberFormat="1" applyFont="1" applyFill="1" applyBorder="1" applyAlignment="1">
      <alignment vertical="top"/>
      <protection/>
    </xf>
    <xf numFmtId="0" fontId="9" fillId="0" borderId="11" xfId="58" applyFont="1" applyFill="1" applyBorder="1" applyAlignment="1">
      <alignment vertical="center" wrapText="1"/>
      <protection/>
    </xf>
    <xf numFmtId="173" fontId="9" fillId="0" borderId="11" xfId="58" applyNumberFormat="1" applyFont="1" applyFill="1" applyBorder="1" applyAlignment="1">
      <alignment/>
      <protection/>
    </xf>
    <xf numFmtId="173" fontId="9" fillId="15" borderId="11" xfId="58" applyNumberFormat="1" applyFont="1" applyFill="1" applyBorder="1" applyAlignment="1">
      <alignment/>
      <protection/>
    </xf>
    <xf numFmtId="172" fontId="7" fillId="0" borderId="14" xfId="58" applyNumberFormat="1" applyFont="1" applyBorder="1" applyAlignment="1">
      <alignment horizontal="right"/>
      <protection/>
    </xf>
    <xf numFmtId="173" fontId="9" fillId="15" borderId="11" xfId="58" applyNumberFormat="1" applyFont="1" applyFill="1" applyBorder="1">
      <alignment/>
      <protection/>
    </xf>
    <xf numFmtId="173" fontId="12" fillId="15" borderId="11" xfId="58" applyNumberFormat="1" applyFont="1" applyFill="1" applyBorder="1">
      <alignment/>
      <protection/>
    </xf>
    <xf numFmtId="173" fontId="12" fillId="15" borderId="11" xfId="58" applyNumberFormat="1" applyFont="1" applyFill="1" applyBorder="1" applyAlignment="1">
      <alignment/>
      <protection/>
    </xf>
    <xf numFmtId="0" fontId="12" fillId="0" borderId="0" xfId="58" applyFont="1" applyFill="1" applyBorder="1" applyAlignment="1">
      <alignment vertical="center" wrapText="1"/>
      <protection/>
    </xf>
    <xf numFmtId="173" fontId="9" fillId="0" borderId="19" xfId="58" applyNumberFormat="1" applyFont="1" applyFill="1" applyBorder="1" applyAlignment="1">
      <alignment/>
      <protection/>
    </xf>
    <xf numFmtId="173" fontId="9" fillId="15" borderId="19" xfId="58" applyNumberFormat="1" applyFont="1" applyFill="1" applyBorder="1" applyAlignment="1">
      <alignment/>
      <protection/>
    </xf>
    <xf numFmtId="0" fontId="12" fillId="0" borderId="20" xfId="58" applyFont="1" applyFill="1" applyBorder="1" applyAlignment="1">
      <alignment vertical="center" wrapText="1"/>
      <protection/>
    </xf>
    <xf numFmtId="173" fontId="15" fillId="0" borderId="20" xfId="58" applyNumberFormat="1" applyFont="1" applyFill="1" applyBorder="1" applyAlignment="1">
      <alignment horizontal="center" vertical="top" wrapText="1"/>
      <protection/>
    </xf>
    <xf numFmtId="173" fontId="15" fillId="15" borderId="20" xfId="58" applyNumberFormat="1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vertical="center" wrapText="1"/>
    </xf>
    <xf numFmtId="0" fontId="12" fillId="15" borderId="11" xfId="58" applyFont="1" applyFill="1" applyBorder="1" applyAlignment="1">
      <alignment vertical="center" wrapText="1"/>
      <protection/>
    </xf>
    <xf numFmtId="173" fontId="14" fillId="15" borderId="11" xfId="58" applyNumberFormat="1" applyFont="1" applyFill="1" applyBorder="1" applyAlignment="1">
      <alignment/>
      <protection/>
    </xf>
    <xf numFmtId="172" fontId="13" fillId="15" borderId="14" xfId="58" applyNumberFormat="1" applyFont="1" applyFill="1" applyBorder="1" applyAlignment="1">
      <alignment horizontal="right"/>
      <protection/>
    </xf>
    <xf numFmtId="173" fontId="15" fillId="0" borderId="11" xfId="58" applyNumberFormat="1" applyFont="1" applyFill="1" applyBorder="1" applyAlignment="1">
      <alignment horizontal="center" vertical="center" wrapText="1"/>
      <protection/>
    </xf>
    <xf numFmtId="173" fontId="15" fillId="15" borderId="11" xfId="58" applyNumberFormat="1" applyFont="1" applyFill="1" applyBorder="1" applyAlignment="1">
      <alignment horizontal="center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6" fillId="0" borderId="0" xfId="61" applyFont="1">
      <alignment/>
      <protection/>
    </xf>
    <xf numFmtId="173" fontId="4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3" fontId="12" fillId="15" borderId="11" xfId="58" applyNumberFormat="1" applyFont="1" applyFill="1" applyBorder="1" applyAlignment="1">
      <alignment/>
      <protection/>
    </xf>
    <xf numFmtId="173" fontId="12" fillId="0" borderId="11" xfId="58" applyNumberFormat="1" applyFont="1" applyFill="1" applyBorder="1" applyAlignment="1">
      <alignment horizontal="right"/>
      <protection/>
    </xf>
    <xf numFmtId="173" fontId="12" fillId="15" borderId="11" xfId="58" applyNumberFormat="1" applyFont="1" applyFill="1" applyBorder="1" applyAlignment="1">
      <alignment horizontal="right"/>
      <protection/>
    </xf>
    <xf numFmtId="173" fontId="14" fillId="0" borderId="11" xfId="58" applyNumberFormat="1" applyFont="1" applyFill="1" applyBorder="1" applyAlignment="1">
      <alignment/>
      <protection/>
    </xf>
    <xf numFmtId="49" fontId="16" fillId="0" borderId="11" xfId="0" applyNumberFormat="1" applyFont="1" applyBorder="1" applyAlignment="1">
      <alignment vertical="top" wrapText="1"/>
    </xf>
    <xf numFmtId="0" fontId="9" fillId="15" borderId="11" xfId="58" applyFont="1" applyFill="1" applyBorder="1" applyAlignment="1">
      <alignment vertical="center" wrapText="1"/>
      <protection/>
    </xf>
    <xf numFmtId="172" fontId="7" fillId="15" borderId="14" xfId="58" applyNumberFormat="1" applyFont="1" applyFill="1" applyBorder="1" applyAlignment="1">
      <alignment horizontal="right"/>
      <protection/>
    </xf>
    <xf numFmtId="49" fontId="16" fillId="15" borderId="11" xfId="0" applyNumberFormat="1" applyFont="1" applyFill="1" applyBorder="1" applyAlignment="1">
      <alignment vertical="top" wrapText="1"/>
    </xf>
    <xf numFmtId="173" fontId="14" fillId="0" borderId="11" xfId="58" applyNumberFormat="1" applyFont="1" applyFill="1" applyBorder="1" applyAlignment="1">
      <alignment/>
      <protection/>
    </xf>
    <xf numFmtId="172" fontId="13" fillId="0" borderId="14" xfId="58" applyNumberFormat="1" applyFont="1" applyFill="1" applyBorder="1" applyAlignment="1">
      <alignment horizontal="right"/>
      <protection/>
    </xf>
    <xf numFmtId="173" fontId="0" fillId="0" borderId="0" xfId="0" applyNumberFormat="1" applyAlignment="1">
      <alignment/>
    </xf>
    <xf numFmtId="172" fontId="7" fillId="15" borderId="10" xfId="58" applyNumberFormat="1" applyFont="1" applyFill="1" applyBorder="1" applyAlignment="1">
      <alignment horizontal="right"/>
      <protection/>
    </xf>
    <xf numFmtId="172" fontId="13" fillId="15" borderId="10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15" borderId="0" xfId="0" applyFill="1" applyBorder="1" applyAlignment="1">
      <alignment/>
    </xf>
    <xf numFmtId="0" fontId="12" fillId="15" borderId="11" xfId="58" applyFont="1" applyFill="1" applyBorder="1" applyAlignment="1">
      <alignment vertical="center" wrapText="1"/>
      <protection/>
    </xf>
    <xf numFmtId="173" fontId="12" fillId="15" borderId="11" xfId="58" applyNumberFormat="1" applyFont="1" applyFill="1" applyBorder="1" applyAlignment="1">
      <alignment/>
      <protection/>
    </xf>
    <xf numFmtId="172" fontId="13" fillId="15" borderId="14" xfId="58" applyNumberFormat="1" applyFont="1" applyFill="1" applyBorder="1" applyAlignment="1">
      <alignment horizontal="right"/>
      <protection/>
    </xf>
    <xf numFmtId="173" fontId="9" fillId="15" borderId="11" xfId="58" applyNumberFormat="1" applyFont="1" applyFill="1" applyBorder="1" applyAlignment="1">
      <alignment/>
      <protection/>
    </xf>
    <xf numFmtId="173" fontId="9" fillId="15" borderId="11" xfId="58" applyNumberFormat="1" applyFont="1" applyFill="1" applyBorder="1">
      <alignment/>
      <protection/>
    </xf>
    <xf numFmtId="173" fontId="14" fillId="15" borderId="11" xfId="58" applyNumberFormat="1" applyFont="1" applyFill="1" applyBorder="1" applyAlignment="1">
      <alignment/>
      <protection/>
    </xf>
    <xf numFmtId="0" fontId="12" fillId="0" borderId="11" xfId="58" applyFont="1" applyFill="1" applyBorder="1" applyAlignment="1">
      <alignment vertical="center" wrapText="1"/>
      <protection/>
    </xf>
    <xf numFmtId="173" fontId="12" fillId="0" borderId="11" xfId="58" applyNumberFormat="1" applyFont="1" applyFill="1" applyBorder="1" applyAlignment="1">
      <alignment/>
      <protection/>
    </xf>
    <xf numFmtId="172" fontId="13" fillId="0" borderId="14" xfId="58" applyNumberFormat="1" applyFont="1" applyFill="1" applyBorder="1" applyAlignment="1">
      <alignment horizontal="right"/>
      <protection/>
    </xf>
    <xf numFmtId="0" fontId="3" fillId="0" borderId="0" xfId="58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3" fillId="0" borderId="0" xfId="58" applyFont="1" applyAlignment="1">
      <alignment horizontal="center" vertical="top"/>
      <protection/>
    </xf>
    <xf numFmtId="0" fontId="8" fillId="0" borderId="0" xfId="61" applyFont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МО 01.07.2021г.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61">
      <selection activeCell="B81" sqref="B81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</cols>
  <sheetData>
    <row r="1" spans="1:4" ht="15.75">
      <c r="A1" s="73" t="s">
        <v>39</v>
      </c>
      <c r="B1" s="74"/>
      <c r="C1" s="74"/>
      <c r="D1" s="74"/>
    </row>
    <row r="2" spans="1:4" ht="15.75">
      <c r="A2" s="75" t="s">
        <v>92</v>
      </c>
      <c r="B2" s="76"/>
      <c r="C2" s="76"/>
      <c r="D2" s="76"/>
    </row>
    <row r="3" spans="1:4" ht="15.75">
      <c r="A3" s="77" t="s">
        <v>99</v>
      </c>
      <c r="B3" s="76"/>
      <c r="C3" s="76"/>
      <c r="D3" s="76"/>
    </row>
    <row r="4" spans="1:4" ht="15.75" thickBot="1">
      <c r="A4" s="9"/>
      <c r="B4" s="10"/>
      <c r="C4" s="11"/>
      <c r="D4" s="8" t="s">
        <v>63</v>
      </c>
    </row>
    <row r="5" spans="1:4" ht="15.7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180550</v>
      </c>
      <c r="C7" s="22">
        <f>C8+C11+C12+C16+C17+C18+C20+C21+C22+C23+C10</f>
        <v>12829.300000000001</v>
      </c>
      <c r="D7" s="23">
        <f aca="true" t="shared" si="0" ref="D7:D20">C7/B7*100</f>
        <v>7.105677097756854</v>
      </c>
    </row>
    <row r="8" spans="1:4" ht="12.75">
      <c r="A8" s="24" t="s">
        <v>15</v>
      </c>
      <c r="B8" s="25">
        <f>B9</f>
        <v>105110</v>
      </c>
      <c r="C8" s="25">
        <f>C9</f>
        <v>6577</v>
      </c>
      <c r="D8" s="23">
        <f t="shared" si="0"/>
        <v>6.257254305013796</v>
      </c>
    </row>
    <row r="9" spans="1:4" ht="12.75">
      <c r="A9" s="26" t="s">
        <v>0</v>
      </c>
      <c r="B9" s="27">
        <v>105110</v>
      </c>
      <c r="C9" s="28">
        <v>6577</v>
      </c>
      <c r="D9" s="29">
        <f t="shared" si="0"/>
        <v>6.257254305013796</v>
      </c>
    </row>
    <row r="10" spans="1:4" ht="12.75">
      <c r="A10" s="24" t="s">
        <v>95</v>
      </c>
      <c r="B10" s="50">
        <v>14890</v>
      </c>
      <c r="C10" s="51">
        <v>1141.2</v>
      </c>
      <c r="D10" s="29"/>
    </row>
    <row r="11" spans="1:4" ht="12.75">
      <c r="A11" s="24" t="s">
        <v>2</v>
      </c>
      <c r="B11" s="22">
        <v>8643</v>
      </c>
      <c r="C11" s="31">
        <v>1098.5</v>
      </c>
      <c r="D11" s="23">
        <f t="shared" si="0"/>
        <v>12.70970727756566</v>
      </c>
    </row>
    <row r="12" spans="1:4" ht="12.75">
      <c r="A12" s="24" t="s">
        <v>3</v>
      </c>
      <c r="B12" s="22">
        <f>B13+B14+B15</f>
        <v>13870</v>
      </c>
      <c r="C12" s="22">
        <f>C13+C14+C15</f>
        <v>112.5</v>
      </c>
      <c r="D12" s="23">
        <f t="shared" si="0"/>
        <v>0.8111031002162941</v>
      </c>
    </row>
    <row r="13" spans="1:4" ht="12.75">
      <c r="A13" s="26" t="s">
        <v>97</v>
      </c>
      <c r="B13" s="22">
        <v>2040</v>
      </c>
      <c r="C13" s="27">
        <v>65.6</v>
      </c>
      <c r="D13" s="23">
        <f t="shared" si="0"/>
        <v>3.215686274509803</v>
      </c>
    </row>
    <row r="14" spans="1:4" ht="12.75">
      <c r="A14" s="26" t="s">
        <v>8</v>
      </c>
      <c r="B14" s="27">
        <v>530</v>
      </c>
      <c r="C14" s="27">
        <v>11.5</v>
      </c>
      <c r="D14" s="23">
        <f t="shared" si="0"/>
        <v>2.1698113207547167</v>
      </c>
    </row>
    <row r="15" spans="1:4" ht="12.75">
      <c r="A15" s="26" t="s">
        <v>96</v>
      </c>
      <c r="B15" s="27">
        <v>11300</v>
      </c>
      <c r="C15" s="27">
        <v>35.4</v>
      </c>
      <c r="D15" s="23">
        <f t="shared" si="0"/>
        <v>0.3132743362831858</v>
      </c>
    </row>
    <row r="16" spans="1:4" ht="12.75">
      <c r="A16" s="24" t="s">
        <v>19</v>
      </c>
      <c r="B16" s="22">
        <v>2610</v>
      </c>
      <c r="C16" s="32">
        <v>74.4</v>
      </c>
      <c r="D16" s="23">
        <f t="shared" si="0"/>
        <v>2.8505747126436782</v>
      </c>
    </row>
    <row r="17" spans="1:4" ht="36">
      <c r="A17" s="24" t="s">
        <v>37</v>
      </c>
      <c r="B17" s="22">
        <v>28280</v>
      </c>
      <c r="C17" s="32">
        <v>2271.3</v>
      </c>
      <c r="D17" s="23">
        <f t="shared" si="0"/>
        <v>8.031471004243281</v>
      </c>
    </row>
    <row r="18" spans="1:4" ht="24">
      <c r="A18" s="24" t="s">
        <v>9</v>
      </c>
      <c r="B18" s="22">
        <f>B19</f>
        <v>90</v>
      </c>
      <c r="C18" s="22">
        <f>C19</f>
        <v>-2.1</v>
      </c>
      <c r="D18" s="23">
        <f t="shared" si="0"/>
        <v>-2.3333333333333335</v>
      </c>
    </row>
    <row r="19" spans="1:4" ht="12.75">
      <c r="A19" s="26" t="s">
        <v>10</v>
      </c>
      <c r="B19" s="27">
        <v>90</v>
      </c>
      <c r="C19" s="30">
        <v>-2.1</v>
      </c>
      <c r="D19" s="29">
        <f t="shared" si="0"/>
        <v>-2.3333333333333335</v>
      </c>
    </row>
    <row r="20" spans="1:4" ht="24">
      <c r="A20" s="24" t="s">
        <v>11</v>
      </c>
      <c r="B20" s="22">
        <v>2887</v>
      </c>
      <c r="C20" s="32">
        <v>152.4</v>
      </c>
      <c r="D20" s="23">
        <f t="shared" si="0"/>
        <v>5.278836162105993</v>
      </c>
    </row>
    <row r="21" spans="1:4" ht="24">
      <c r="A21" s="24" t="s">
        <v>20</v>
      </c>
      <c r="B21" s="22">
        <v>4000</v>
      </c>
      <c r="C21" s="31">
        <v>1374.2</v>
      </c>
      <c r="D21" s="23" t="s">
        <v>62</v>
      </c>
    </row>
    <row r="22" spans="1:4" ht="12.75">
      <c r="A22" s="24" t="s">
        <v>21</v>
      </c>
      <c r="B22" s="22">
        <v>170</v>
      </c>
      <c r="C22" s="31">
        <v>5.1</v>
      </c>
      <c r="D22" s="23">
        <f>C22/B22*100</f>
        <v>3</v>
      </c>
    </row>
    <row r="23" spans="1:4" ht="12.75">
      <c r="A23" s="24" t="s">
        <v>4</v>
      </c>
      <c r="B23" s="22">
        <v>0</v>
      </c>
      <c r="C23" s="31">
        <v>24.8</v>
      </c>
      <c r="D23" s="23" t="s">
        <v>62</v>
      </c>
    </row>
    <row r="24" spans="1:4" ht="12.75">
      <c r="A24" s="24" t="s">
        <v>16</v>
      </c>
      <c r="B24" s="22">
        <f>B25+B30+B31</f>
        <v>725740.3</v>
      </c>
      <c r="C24" s="22">
        <f>C25+C30+C31</f>
        <v>57525.5</v>
      </c>
      <c r="D24" s="23">
        <f aca="true" t="shared" si="1" ref="D24:D30">C24/B24*100</f>
        <v>7.926457990551166</v>
      </c>
    </row>
    <row r="25" spans="1:4" ht="36">
      <c r="A25" s="26" t="s">
        <v>22</v>
      </c>
      <c r="B25" s="27">
        <f>B26+B27+B28+B29</f>
        <v>715740.3</v>
      </c>
      <c r="C25" s="27">
        <f>C26+C27+C28+C29</f>
        <v>57525.5</v>
      </c>
      <c r="D25" s="29">
        <f t="shared" si="1"/>
        <v>8.03720287931251</v>
      </c>
    </row>
    <row r="26" spans="1:4" ht="24">
      <c r="A26" s="26" t="s">
        <v>23</v>
      </c>
      <c r="B26" s="27">
        <v>213370</v>
      </c>
      <c r="C26" s="30">
        <v>35526</v>
      </c>
      <c r="D26" s="29">
        <f t="shared" si="1"/>
        <v>16.64995078970802</v>
      </c>
    </row>
    <row r="27" spans="1:4" ht="24">
      <c r="A27" s="26" t="s">
        <v>24</v>
      </c>
      <c r="B27" s="27">
        <v>70279.3</v>
      </c>
      <c r="C27" s="30">
        <v>0</v>
      </c>
      <c r="D27" s="29">
        <f t="shared" si="1"/>
        <v>0</v>
      </c>
    </row>
    <row r="28" spans="1:4" ht="24">
      <c r="A28" s="26" t="s">
        <v>25</v>
      </c>
      <c r="B28" s="27">
        <v>432091</v>
      </c>
      <c r="C28" s="30">
        <v>21999.5</v>
      </c>
      <c r="D28" s="29">
        <f t="shared" si="1"/>
        <v>5.091404356952586</v>
      </c>
    </row>
    <row r="29" spans="1:4" ht="12.75">
      <c r="A29" s="26" t="s">
        <v>26</v>
      </c>
      <c r="B29" s="27">
        <v>0</v>
      </c>
      <c r="C29" s="30">
        <v>0</v>
      </c>
      <c r="D29" s="29" t="e">
        <f t="shared" si="1"/>
        <v>#DIV/0!</v>
      </c>
    </row>
    <row r="30" spans="1:4" ht="12.75">
      <c r="A30" s="26" t="s">
        <v>64</v>
      </c>
      <c r="B30" s="27">
        <v>10000</v>
      </c>
      <c r="C30" s="30">
        <v>0</v>
      </c>
      <c r="D30" s="29">
        <f t="shared" si="1"/>
        <v>0</v>
      </c>
    </row>
    <row r="31" spans="1:4" ht="48">
      <c r="A31" s="26" t="s">
        <v>65</v>
      </c>
      <c r="B31" s="27"/>
      <c r="C31" s="30"/>
      <c r="D31" s="29"/>
    </row>
    <row r="32" spans="1:4" ht="12.75">
      <c r="A32" s="24" t="s">
        <v>27</v>
      </c>
      <c r="B32" s="22">
        <f>B7+B24</f>
        <v>906290.3</v>
      </c>
      <c r="C32" s="22">
        <f>C7+C24</f>
        <v>70354.8</v>
      </c>
      <c r="D32" s="23">
        <f>C32/B32*100</f>
        <v>7.7629430658145635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55487.6</v>
      </c>
      <c r="C34" s="32">
        <f>SUM(C35:C42)</f>
        <v>8876.3</v>
      </c>
      <c r="D34" s="42">
        <f aca="true" t="shared" si="2" ref="D34:D40">C34/B34*100</f>
        <v>15.996907417152661</v>
      </c>
    </row>
    <row r="35" spans="1:4" ht="24">
      <c r="A35" s="26" t="s">
        <v>40</v>
      </c>
      <c r="B35" s="28">
        <v>1245</v>
      </c>
      <c r="C35" s="30">
        <v>82.1</v>
      </c>
      <c r="D35" s="29">
        <f t="shared" si="2"/>
        <v>6.59437751004016</v>
      </c>
    </row>
    <row r="36" spans="1:4" ht="36">
      <c r="A36" s="26" t="s">
        <v>41</v>
      </c>
      <c r="B36" s="28">
        <v>1262</v>
      </c>
      <c r="C36" s="30">
        <v>160.7</v>
      </c>
      <c r="D36" s="29">
        <f t="shared" si="2"/>
        <v>12.733755942947699</v>
      </c>
    </row>
    <row r="37" spans="1:4" ht="36">
      <c r="A37" s="26" t="s">
        <v>42</v>
      </c>
      <c r="B37" s="28">
        <v>45175.6</v>
      </c>
      <c r="C37" s="30">
        <v>7546.4</v>
      </c>
      <c r="D37" s="29">
        <f t="shared" si="2"/>
        <v>16.70459274475602</v>
      </c>
    </row>
    <row r="38" spans="1:4" ht="12.75">
      <c r="A38" s="26" t="s">
        <v>86</v>
      </c>
      <c r="B38" s="28">
        <v>5.9</v>
      </c>
      <c r="C38" s="30">
        <v>0</v>
      </c>
      <c r="D38" s="29">
        <f t="shared" si="2"/>
        <v>0</v>
      </c>
    </row>
    <row r="39" spans="1:4" ht="36">
      <c r="A39" s="26" t="s">
        <v>43</v>
      </c>
      <c r="B39" s="28">
        <v>340</v>
      </c>
      <c r="C39" s="30">
        <v>53.6</v>
      </c>
      <c r="D39" s="29">
        <f t="shared" si="2"/>
        <v>15.764705882352942</v>
      </c>
    </row>
    <row r="40" spans="1:4" ht="12.75">
      <c r="A40" s="26" t="s">
        <v>93</v>
      </c>
      <c r="B40" s="28">
        <v>15</v>
      </c>
      <c r="C40" s="30">
        <v>0</v>
      </c>
      <c r="D40" s="29">
        <f t="shared" si="2"/>
        <v>0</v>
      </c>
    </row>
    <row r="41" spans="1:4" ht="12.75">
      <c r="A41" s="26" t="s">
        <v>44</v>
      </c>
      <c r="B41" s="28">
        <v>300</v>
      </c>
      <c r="C41" s="30">
        <v>0</v>
      </c>
      <c r="D41" s="29">
        <v>0</v>
      </c>
    </row>
    <row r="42" spans="1:4" ht="12.75">
      <c r="A42" s="26" t="s">
        <v>45</v>
      </c>
      <c r="B42" s="28">
        <v>7144.1</v>
      </c>
      <c r="C42" s="30">
        <v>1033.5</v>
      </c>
      <c r="D42" s="29">
        <f aca="true" t="shared" si="3" ref="D42:D66">C42/B42*100</f>
        <v>14.466482831987234</v>
      </c>
    </row>
    <row r="43" spans="1:4" ht="12.75">
      <c r="A43" s="24" t="s">
        <v>33</v>
      </c>
      <c r="B43" s="22">
        <f>B44</f>
        <v>1291.2</v>
      </c>
      <c r="C43" s="22">
        <f>C44</f>
        <v>42</v>
      </c>
      <c r="D43" s="23">
        <f t="shared" si="3"/>
        <v>3.2527881040892193</v>
      </c>
    </row>
    <row r="44" spans="1:4" ht="12.75">
      <c r="A44" s="26" t="s">
        <v>46</v>
      </c>
      <c r="B44" s="27">
        <v>1291.2</v>
      </c>
      <c r="C44" s="30">
        <v>42</v>
      </c>
      <c r="D44" s="23">
        <f t="shared" si="3"/>
        <v>3.2527881040892193</v>
      </c>
    </row>
    <row r="45" spans="1:4" ht="24">
      <c r="A45" s="24" t="s">
        <v>13</v>
      </c>
      <c r="B45" s="32">
        <f>B46+B47</f>
        <v>4779.3</v>
      </c>
      <c r="C45" s="32">
        <f>C46+C47</f>
        <v>249</v>
      </c>
      <c r="D45" s="23">
        <f t="shared" si="3"/>
        <v>5.209967986943695</v>
      </c>
    </row>
    <row r="46" spans="1:4" ht="12" customHeight="1">
      <c r="A46" s="53" t="s">
        <v>100</v>
      </c>
      <c r="B46" s="28">
        <v>4747.8</v>
      </c>
      <c r="C46" s="30">
        <v>249</v>
      </c>
      <c r="D46" s="29">
        <f t="shared" si="3"/>
        <v>5.24453431062808</v>
      </c>
    </row>
    <row r="47" spans="1:4" ht="23.25" customHeight="1">
      <c r="A47" s="53" t="s">
        <v>101</v>
      </c>
      <c r="B47" s="28">
        <v>31.5</v>
      </c>
      <c r="C47" s="30">
        <v>0</v>
      </c>
      <c r="D47" s="29">
        <f t="shared" si="3"/>
        <v>0</v>
      </c>
    </row>
    <row r="48" spans="1:4" ht="12.75">
      <c r="A48" s="24" t="s">
        <v>14</v>
      </c>
      <c r="B48" s="32">
        <f>SUM(B49:B52)</f>
        <v>70552.9</v>
      </c>
      <c r="C48" s="32">
        <f>SUM(C49:C52)</f>
        <v>5860.999999999999</v>
      </c>
      <c r="D48" s="23">
        <f t="shared" si="3"/>
        <v>8.307241800124444</v>
      </c>
    </row>
    <row r="49" spans="1:4" ht="12.75">
      <c r="A49" s="26" t="s">
        <v>66</v>
      </c>
      <c r="B49" s="28">
        <v>10410.8</v>
      </c>
      <c r="C49" s="30">
        <v>910.8</v>
      </c>
      <c r="D49" s="29">
        <f t="shared" si="3"/>
        <v>8.748607215583817</v>
      </c>
    </row>
    <row r="50" spans="1:4" ht="12.75">
      <c r="A50" s="26" t="s">
        <v>47</v>
      </c>
      <c r="B50" s="28">
        <v>17065</v>
      </c>
      <c r="C50" s="30">
        <v>1934.8</v>
      </c>
      <c r="D50" s="29">
        <f t="shared" si="3"/>
        <v>11.337825959566365</v>
      </c>
    </row>
    <row r="51" spans="1:4" ht="12.75">
      <c r="A51" s="26" t="s">
        <v>91</v>
      </c>
      <c r="B51" s="28">
        <v>37559.4</v>
      </c>
      <c r="C51" s="30">
        <v>2971.2</v>
      </c>
      <c r="D51" s="29">
        <f t="shared" si="3"/>
        <v>7.910669499512771</v>
      </c>
    </row>
    <row r="52" spans="1:4" ht="12.75">
      <c r="A52" s="26" t="s">
        <v>48</v>
      </c>
      <c r="B52" s="28">
        <v>5517.7</v>
      </c>
      <c r="C52" s="30">
        <v>44.2</v>
      </c>
      <c r="D52" s="29">
        <f t="shared" si="3"/>
        <v>0.801058412019501</v>
      </c>
    </row>
    <row r="53" spans="1:4" ht="12.75">
      <c r="A53" s="24" t="s">
        <v>5</v>
      </c>
      <c r="B53" s="32">
        <f>SUM(B54:B57)</f>
        <v>142797.7</v>
      </c>
      <c r="C53" s="32">
        <f>SUM(C54:C57)</f>
        <v>2070.3</v>
      </c>
      <c r="D53" s="23">
        <f t="shared" si="3"/>
        <v>1.4498132673005237</v>
      </c>
    </row>
    <row r="54" spans="1:4" ht="12.75">
      <c r="A54" s="26" t="s">
        <v>49</v>
      </c>
      <c r="B54" s="28">
        <v>250</v>
      </c>
      <c r="C54" s="30">
        <v>0</v>
      </c>
      <c r="D54" s="29">
        <f t="shared" si="3"/>
        <v>0</v>
      </c>
    </row>
    <row r="55" spans="1:4" ht="12.75">
      <c r="A55" s="26" t="s">
        <v>50</v>
      </c>
      <c r="B55" s="28">
        <v>125079.2</v>
      </c>
      <c r="C55" s="30">
        <v>314.1</v>
      </c>
      <c r="D55" s="29">
        <f t="shared" si="3"/>
        <v>0.25112088980422004</v>
      </c>
    </row>
    <row r="56" spans="1:4" ht="12.75">
      <c r="A56" s="26" t="s">
        <v>83</v>
      </c>
      <c r="B56" s="28">
        <v>11745.5</v>
      </c>
      <c r="C56" s="30">
        <v>1054.9</v>
      </c>
      <c r="D56" s="29">
        <f t="shared" si="3"/>
        <v>8.981311991826658</v>
      </c>
    </row>
    <row r="57" spans="1:4" ht="24">
      <c r="A57" s="26" t="s">
        <v>94</v>
      </c>
      <c r="B57" s="28">
        <v>5723</v>
      </c>
      <c r="C57" s="30">
        <v>701.3</v>
      </c>
      <c r="D57" s="29">
        <f t="shared" si="3"/>
        <v>12.254062554604229</v>
      </c>
    </row>
    <row r="58" spans="1:4" ht="12.75">
      <c r="A58" s="24" t="s">
        <v>6</v>
      </c>
      <c r="B58" s="32">
        <f>SUM(B59:B63)</f>
        <v>422659.19999999995</v>
      </c>
      <c r="C58" s="32">
        <f>SUM(C59:C63)</f>
        <v>32173.299999999996</v>
      </c>
      <c r="D58" s="23">
        <f t="shared" si="3"/>
        <v>7.612113967943913</v>
      </c>
    </row>
    <row r="59" spans="1:4" ht="12.75">
      <c r="A59" s="26" t="s">
        <v>51</v>
      </c>
      <c r="B59" s="28">
        <v>121886.5</v>
      </c>
      <c r="C59" s="30">
        <v>7921.3</v>
      </c>
      <c r="D59" s="29">
        <f t="shared" si="3"/>
        <v>6.498914974176796</v>
      </c>
    </row>
    <row r="60" spans="1:4" ht="12.75">
      <c r="A60" s="26" t="s">
        <v>52</v>
      </c>
      <c r="B60" s="28">
        <v>249077.8</v>
      </c>
      <c r="C60" s="30">
        <v>18772.6</v>
      </c>
      <c r="D60" s="29">
        <f t="shared" si="3"/>
        <v>7.536841902409607</v>
      </c>
    </row>
    <row r="61" spans="1:4" ht="12.75">
      <c r="A61" s="26" t="s">
        <v>77</v>
      </c>
      <c r="B61" s="28">
        <v>34282</v>
      </c>
      <c r="C61" s="30">
        <v>4232.3</v>
      </c>
      <c r="D61" s="29">
        <f t="shared" si="3"/>
        <v>12.345545767458143</v>
      </c>
    </row>
    <row r="62" spans="1:4" ht="12.75">
      <c r="A62" s="26" t="s">
        <v>53</v>
      </c>
      <c r="B62" s="28">
        <v>330.8</v>
      </c>
      <c r="C62" s="30">
        <v>0</v>
      </c>
      <c r="D62" s="29">
        <f t="shared" si="3"/>
        <v>0</v>
      </c>
    </row>
    <row r="63" spans="1:4" ht="12.75">
      <c r="A63" s="26" t="s">
        <v>54</v>
      </c>
      <c r="B63" s="28">
        <v>17082.1</v>
      </c>
      <c r="C63" s="30">
        <v>1247.1</v>
      </c>
      <c r="D63" s="29">
        <f t="shared" si="3"/>
        <v>7.300624630461126</v>
      </c>
    </row>
    <row r="64" spans="1:4" ht="12.75">
      <c r="A64" s="24" t="s">
        <v>34</v>
      </c>
      <c r="B64" s="32">
        <f>SUM(B65:B66)</f>
        <v>84147</v>
      </c>
      <c r="C64" s="32">
        <f>SUM(C65:C66)</f>
        <v>11236.8</v>
      </c>
      <c r="D64" s="23">
        <f t="shared" si="3"/>
        <v>13.353773753074973</v>
      </c>
    </row>
    <row r="65" spans="1:4" ht="12.75">
      <c r="A65" s="26" t="s">
        <v>55</v>
      </c>
      <c r="B65" s="28">
        <v>61694</v>
      </c>
      <c r="C65" s="30">
        <v>8817.6</v>
      </c>
      <c r="D65" s="29">
        <f t="shared" si="3"/>
        <v>14.29247576749765</v>
      </c>
    </row>
    <row r="66" spans="1:4" ht="12.75">
      <c r="A66" s="26" t="s">
        <v>56</v>
      </c>
      <c r="B66" s="28">
        <v>22453</v>
      </c>
      <c r="C66" s="30">
        <v>2419.2</v>
      </c>
      <c r="D66" s="29">
        <f t="shared" si="3"/>
        <v>10.77450674742796</v>
      </c>
    </row>
    <row r="67" spans="1:4" ht="12.75" customHeight="1" hidden="1">
      <c r="A67" s="24" t="s">
        <v>84</v>
      </c>
      <c r="B67" s="32">
        <f>B68</f>
        <v>0</v>
      </c>
      <c r="C67" s="32">
        <f>C68</f>
        <v>0</v>
      </c>
      <c r="D67" s="23">
        <v>0</v>
      </c>
    </row>
    <row r="68" spans="1:4" ht="12.75" customHeight="1" hidden="1">
      <c r="A68" s="26" t="s">
        <v>85</v>
      </c>
      <c r="B68" s="28">
        <v>0</v>
      </c>
      <c r="C68" s="30">
        <v>0</v>
      </c>
      <c r="D68" s="29">
        <v>0</v>
      </c>
    </row>
    <row r="69" spans="1:4" ht="12.75">
      <c r="A69" s="24" t="s">
        <v>7</v>
      </c>
      <c r="B69" s="32">
        <f>B70+B71+B72+B73+B74</f>
        <v>117728.4</v>
      </c>
      <c r="C69" s="32">
        <f>C70+C71+C72+C73+C74</f>
        <v>9344.6</v>
      </c>
      <c r="D69" s="23">
        <f aca="true" t="shared" si="4" ref="D69:D79">C69/B69*100</f>
        <v>7.937422066383304</v>
      </c>
    </row>
    <row r="70" spans="1:4" ht="12.75">
      <c r="A70" s="26" t="s">
        <v>57</v>
      </c>
      <c r="B70" s="28">
        <v>3500</v>
      </c>
      <c r="C70" s="30">
        <v>889</v>
      </c>
      <c r="D70" s="29">
        <f t="shared" si="4"/>
        <v>25.4</v>
      </c>
    </row>
    <row r="71" spans="1:4" ht="12.75">
      <c r="A71" s="26" t="s">
        <v>58</v>
      </c>
      <c r="B71" s="28">
        <v>63699.3</v>
      </c>
      <c r="C71" s="30">
        <v>5546.2</v>
      </c>
      <c r="D71" s="29">
        <f t="shared" si="4"/>
        <v>8.706846072091844</v>
      </c>
    </row>
    <row r="72" spans="1:4" ht="12.75">
      <c r="A72" s="26" t="s">
        <v>59</v>
      </c>
      <c r="B72" s="28">
        <v>7447</v>
      </c>
      <c r="C72" s="30">
        <v>334.5</v>
      </c>
      <c r="D72" s="29">
        <f t="shared" si="4"/>
        <v>4.4917416409292334</v>
      </c>
    </row>
    <row r="73" spans="1:4" ht="12.75">
      <c r="A73" s="26" t="s">
        <v>60</v>
      </c>
      <c r="B73" s="28">
        <v>31931.2</v>
      </c>
      <c r="C73" s="30">
        <v>2006.9</v>
      </c>
      <c r="D73" s="29">
        <f t="shared" si="4"/>
        <v>6.285075412136093</v>
      </c>
    </row>
    <row r="74" spans="1:4" ht="12.75">
      <c r="A74" s="26" t="s">
        <v>61</v>
      </c>
      <c r="B74" s="28">
        <v>11150.9</v>
      </c>
      <c r="C74" s="30">
        <v>568</v>
      </c>
      <c r="D74" s="29">
        <f>C74/B74*100</f>
        <v>5.093759248132438</v>
      </c>
    </row>
    <row r="75" spans="1:4" ht="12.75">
      <c r="A75" s="24" t="s">
        <v>35</v>
      </c>
      <c r="B75" s="22">
        <f>B76+B77+B78</f>
        <v>9952</v>
      </c>
      <c r="C75" s="22">
        <f>C76+C77+C78</f>
        <v>1659.6000000000001</v>
      </c>
      <c r="D75" s="23">
        <f t="shared" si="4"/>
        <v>16.676045016077172</v>
      </c>
    </row>
    <row r="76" spans="1:4" ht="12.75">
      <c r="A76" s="26" t="s">
        <v>89</v>
      </c>
      <c r="B76" s="27">
        <v>7356</v>
      </c>
      <c r="C76" s="27">
        <v>1233.9</v>
      </c>
      <c r="D76" s="29">
        <f t="shared" si="4"/>
        <v>16.774061990212072</v>
      </c>
    </row>
    <row r="77" spans="1:4" ht="12.75">
      <c r="A77" s="26" t="s">
        <v>98</v>
      </c>
      <c r="B77" s="27">
        <v>61</v>
      </c>
      <c r="C77" s="27">
        <v>10.5</v>
      </c>
      <c r="D77" s="29">
        <f t="shared" si="4"/>
        <v>17.21311475409836</v>
      </c>
    </row>
    <row r="78" spans="1:4" ht="12.75">
      <c r="A78" s="26" t="s">
        <v>88</v>
      </c>
      <c r="B78" s="27">
        <v>2535</v>
      </c>
      <c r="C78" s="27">
        <v>415.2</v>
      </c>
      <c r="D78" s="29">
        <f t="shared" si="4"/>
        <v>16.37869822485207</v>
      </c>
    </row>
    <row r="79" spans="1:4" ht="12.75">
      <c r="A79" s="24" t="s">
        <v>36</v>
      </c>
      <c r="B79" s="22">
        <v>1995</v>
      </c>
      <c r="C79" s="22">
        <v>299.4</v>
      </c>
      <c r="D79" s="23">
        <f t="shared" si="4"/>
        <v>15.00751879699248</v>
      </c>
    </row>
    <row r="80" spans="1:4" ht="12.75">
      <c r="A80" s="24" t="s">
        <v>28</v>
      </c>
      <c r="B80" s="22">
        <f>B34+B43+B45+B48+B53+B58+B64+B69+B75+B79</f>
        <v>911390.2999999999</v>
      </c>
      <c r="C80" s="52">
        <f>C34+C43+C45+C48+C53+C58+C64+C67+C69+C75+C79</f>
        <v>71812.3</v>
      </c>
      <c r="D80" s="23">
        <f>C80/B80*100</f>
        <v>7.879423338168072</v>
      </c>
    </row>
    <row r="81" spans="1:4" ht="24">
      <c r="A81" s="24" t="s">
        <v>29</v>
      </c>
      <c r="B81" s="49">
        <f>B32-B80</f>
        <v>-5099.999999999884</v>
      </c>
      <c r="C81" s="32">
        <f>C32-C80</f>
        <v>-1457.5</v>
      </c>
      <c r="D81" s="23"/>
    </row>
    <row r="82" spans="1:4" ht="12.75">
      <c r="A82" s="33"/>
      <c r="B82" s="34" t="s">
        <v>38</v>
      </c>
      <c r="C82" s="35"/>
      <c r="D82" s="8"/>
    </row>
    <row r="83" spans="1:4" ht="12.75">
      <c r="A83" s="36"/>
      <c r="B83" s="37"/>
      <c r="C83" s="38" t="s">
        <v>90</v>
      </c>
      <c r="D83" s="8"/>
    </row>
    <row r="84" spans="1:4" ht="22.5">
      <c r="A84" s="45" t="s">
        <v>1</v>
      </c>
      <c r="B84" s="43" t="s">
        <v>78</v>
      </c>
      <c r="C84" s="44" t="s">
        <v>32</v>
      </c>
      <c r="D84" s="8"/>
    </row>
    <row r="85" spans="1:4" ht="24">
      <c r="A85" s="1" t="s">
        <v>30</v>
      </c>
      <c r="B85" s="6">
        <f>B86+B91</f>
        <v>5100</v>
      </c>
      <c r="C85" s="6">
        <f>C86+C91</f>
        <v>1457.5</v>
      </c>
      <c r="D85" s="8"/>
    </row>
    <row r="86" spans="1:4" ht="24">
      <c r="A86" s="39" t="s">
        <v>87</v>
      </c>
      <c r="B86" s="47">
        <f>B87</f>
        <v>0</v>
      </c>
      <c r="C86" s="47">
        <f>C87</f>
        <v>0</v>
      </c>
      <c r="D86" s="8"/>
    </row>
    <row r="87" spans="1:4" ht="24">
      <c r="A87" s="2" t="s">
        <v>67</v>
      </c>
      <c r="B87" s="3">
        <v>0</v>
      </c>
      <c r="C87" s="3">
        <v>0</v>
      </c>
      <c r="D87" s="16"/>
    </row>
    <row r="88" spans="1:4" ht="36">
      <c r="A88" s="2" t="s">
        <v>68</v>
      </c>
      <c r="B88" s="3">
        <v>0</v>
      </c>
      <c r="C88" s="3">
        <v>0</v>
      </c>
      <c r="D88" s="16"/>
    </row>
    <row r="89" spans="1:4" ht="36">
      <c r="A89" s="5" t="s">
        <v>69</v>
      </c>
      <c r="B89" s="3">
        <v>0</v>
      </c>
      <c r="C89" s="3">
        <v>0</v>
      </c>
      <c r="D89" s="8"/>
    </row>
    <row r="90" spans="1:4" ht="48">
      <c r="A90" s="5" t="s">
        <v>70</v>
      </c>
      <c r="B90" s="3">
        <v>0</v>
      </c>
      <c r="C90" s="3">
        <v>0</v>
      </c>
      <c r="D90" s="16"/>
    </row>
    <row r="91" spans="1:4" ht="12.75">
      <c r="A91" s="48" t="s">
        <v>75</v>
      </c>
      <c r="B91" s="47">
        <f>B92</f>
        <v>5100</v>
      </c>
      <c r="C91" s="47">
        <f>C92</f>
        <v>1457.5</v>
      </c>
      <c r="D91" s="16"/>
    </row>
    <row r="92" spans="1:4" ht="24">
      <c r="A92" s="5" t="s">
        <v>71</v>
      </c>
      <c r="B92" s="4">
        <f>B93+B97</f>
        <v>5100</v>
      </c>
      <c r="C92" s="4">
        <f>C93+C97</f>
        <v>1457.5</v>
      </c>
      <c r="D92" s="16"/>
    </row>
    <row r="93" spans="1:4" ht="12.75">
      <c r="A93" s="5" t="s">
        <v>79</v>
      </c>
      <c r="B93" s="4">
        <v>-906290.3</v>
      </c>
      <c r="C93" s="7">
        <v>-82175.2</v>
      </c>
      <c r="D93" s="16"/>
    </row>
    <row r="94" spans="1:4" ht="12.75">
      <c r="A94" s="5" t="s">
        <v>80</v>
      </c>
      <c r="B94" s="4">
        <v>-906290.3</v>
      </c>
      <c r="C94" s="7">
        <v>-82175.2</v>
      </c>
      <c r="D94" s="8"/>
    </row>
    <row r="95" spans="1:4" ht="24.75">
      <c r="A95" s="5" t="s">
        <v>81</v>
      </c>
      <c r="B95" s="4">
        <v>-906290.3</v>
      </c>
      <c r="C95" s="7">
        <v>-82175.2</v>
      </c>
      <c r="D95" s="46"/>
    </row>
    <row r="96" spans="1:4" ht="24.75">
      <c r="A96" s="5" t="s">
        <v>82</v>
      </c>
      <c r="B96" s="4">
        <v>-906290.3</v>
      </c>
      <c r="C96" s="7">
        <v>-82175.2</v>
      </c>
      <c r="D96" s="46"/>
    </row>
    <row r="97" spans="1:4" ht="15">
      <c r="A97" s="5" t="s">
        <v>72</v>
      </c>
      <c r="B97" s="4">
        <v>911390.3</v>
      </c>
      <c r="C97" s="7">
        <v>83632.7</v>
      </c>
      <c r="D97" s="46"/>
    </row>
    <row r="98" spans="1:4" ht="15">
      <c r="A98" s="5" t="s">
        <v>73</v>
      </c>
      <c r="B98" s="4">
        <v>911390.3</v>
      </c>
      <c r="C98" s="7">
        <v>83632.7</v>
      </c>
      <c r="D98" s="46"/>
    </row>
    <row r="99" spans="1:4" ht="24.75">
      <c r="A99" s="5" t="s">
        <v>76</v>
      </c>
      <c r="B99" s="4">
        <v>911390.3</v>
      </c>
      <c r="C99" s="7">
        <v>83632.7</v>
      </c>
      <c r="D99" s="46"/>
    </row>
    <row r="100" spans="1:4" ht="24.75">
      <c r="A100" s="5" t="s">
        <v>74</v>
      </c>
      <c r="B100" s="4">
        <v>911390.3</v>
      </c>
      <c r="C100" s="7">
        <v>83632.7</v>
      </c>
      <c r="D100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58">
      <selection activeCell="B83" sqref="B83"/>
    </sheetView>
  </sheetViews>
  <sheetFormatPr defaultColWidth="9.00390625" defaultRowHeight="12.75"/>
  <cols>
    <col min="1" max="1" width="46.25390625" style="0" customWidth="1"/>
    <col min="2" max="2" width="23.125" style="0" customWidth="1"/>
    <col min="3" max="3" width="25.375" style="0" customWidth="1"/>
    <col min="4" max="4" width="13.75390625" style="0" customWidth="1"/>
  </cols>
  <sheetData>
    <row r="1" spans="1:4" ht="15.75">
      <c r="A1" s="73" t="s">
        <v>39</v>
      </c>
      <c r="B1" s="74"/>
      <c r="C1" s="74"/>
      <c r="D1" s="74"/>
    </row>
    <row r="2" spans="1:4" ht="15.75">
      <c r="A2" s="75" t="s">
        <v>92</v>
      </c>
      <c r="B2" s="76"/>
      <c r="C2" s="76"/>
      <c r="D2" s="76"/>
    </row>
    <row r="3" spans="1:4" ht="15.75">
      <c r="A3" s="77" t="s">
        <v>111</v>
      </c>
      <c r="B3" s="76"/>
      <c r="C3" s="76"/>
      <c r="D3" s="76"/>
    </row>
    <row r="4" spans="1:4" ht="15.75" thickBot="1">
      <c r="A4" s="9"/>
      <c r="B4" s="10"/>
      <c r="C4" s="11"/>
      <c r="D4" s="8" t="s">
        <v>63</v>
      </c>
    </row>
    <row r="5" spans="1:4" ht="15.7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194251.9</v>
      </c>
      <c r="C7" s="22">
        <f>C8+C11+C12+C16+C17+C18+C20+C21+C22+C23+C10</f>
        <v>172609.04</v>
      </c>
      <c r="D7" s="23">
        <f aca="true" t="shared" si="0" ref="D7:D21">C7/B7*100</f>
        <v>88.85835350902617</v>
      </c>
    </row>
    <row r="8" spans="1:4" ht="12.75">
      <c r="A8" s="24" t="s">
        <v>15</v>
      </c>
      <c r="B8" s="25">
        <f>B9</f>
        <v>105110</v>
      </c>
      <c r="C8" s="25">
        <f>C9</f>
        <v>90374.8</v>
      </c>
      <c r="D8" s="23">
        <f t="shared" si="0"/>
        <v>85.98116259157074</v>
      </c>
    </row>
    <row r="9" spans="1:4" ht="12.75">
      <c r="A9" s="26" t="s">
        <v>0</v>
      </c>
      <c r="B9" s="27">
        <v>105110</v>
      </c>
      <c r="C9" s="28">
        <v>90374.8</v>
      </c>
      <c r="D9" s="29">
        <f t="shared" si="0"/>
        <v>85.98116259157074</v>
      </c>
    </row>
    <row r="10" spans="1:4" ht="12.75">
      <c r="A10" s="24" t="s">
        <v>95</v>
      </c>
      <c r="B10" s="50">
        <v>14890</v>
      </c>
      <c r="C10" s="51">
        <v>12429.2</v>
      </c>
      <c r="D10" s="29">
        <f t="shared" si="0"/>
        <v>83.4734721289456</v>
      </c>
    </row>
    <row r="11" spans="1:4" ht="12.75">
      <c r="A11" s="24" t="s">
        <v>2</v>
      </c>
      <c r="B11" s="22">
        <v>12676</v>
      </c>
      <c r="C11" s="31">
        <v>13580.87</v>
      </c>
      <c r="D11" s="23">
        <f t="shared" si="0"/>
        <v>107.13845061533607</v>
      </c>
    </row>
    <row r="12" spans="1:4" ht="12.75">
      <c r="A12" s="24" t="s">
        <v>3</v>
      </c>
      <c r="B12" s="22">
        <f>B13+B14+B15</f>
        <v>14670</v>
      </c>
      <c r="C12" s="22">
        <f>C13+C14+C15</f>
        <v>12305.1</v>
      </c>
      <c r="D12" s="23">
        <f t="shared" si="0"/>
        <v>83.87934560327199</v>
      </c>
    </row>
    <row r="13" spans="1:4" ht="12.75">
      <c r="A13" s="26" t="s">
        <v>97</v>
      </c>
      <c r="B13" s="27">
        <v>2040</v>
      </c>
      <c r="C13" s="27">
        <v>864.5</v>
      </c>
      <c r="D13" s="23">
        <f t="shared" si="0"/>
        <v>42.377450980392155</v>
      </c>
    </row>
    <row r="14" spans="1:4" ht="12.75">
      <c r="A14" s="26" t="s">
        <v>8</v>
      </c>
      <c r="B14" s="27">
        <v>530</v>
      </c>
      <c r="C14" s="27">
        <v>266.5</v>
      </c>
      <c r="D14" s="23">
        <f t="shared" si="0"/>
        <v>50.28301886792453</v>
      </c>
    </row>
    <row r="15" spans="1:4" ht="12.75">
      <c r="A15" s="26" t="s">
        <v>96</v>
      </c>
      <c r="B15" s="27">
        <v>12100</v>
      </c>
      <c r="C15" s="27">
        <v>11174.1</v>
      </c>
      <c r="D15" s="23">
        <f t="shared" si="0"/>
        <v>92.34793388429753</v>
      </c>
    </row>
    <row r="16" spans="1:4" ht="12.75">
      <c r="A16" s="24" t="s">
        <v>19</v>
      </c>
      <c r="B16" s="22">
        <v>2610</v>
      </c>
      <c r="C16" s="32">
        <v>2342.2</v>
      </c>
      <c r="D16" s="23">
        <f t="shared" si="0"/>
        <v>89.73946360153256</v>
      </c>
    </row>
    <row r="17" spans="1:4" ht="36">
      <c r="A17" s="24" t="s">
        <v>37</v>
      </c>
      <c r="B17" s="22">
        <v>28280</v>
      </c>
      <c r="C17" s="32">
        <v>25863.1</v>
      </c>
      <c r="D17" s="23">
        <f t="shared" si="0"/>
        <v>91.4536775106082</v>
      </c>
    </row>
    <row r="18" spans="1:4" ht="24">
      <c r="A18" s="24" t="s">
        <v>9</v>
      </c>
      <c r="B18" s="22">
        <f>B19</f>
        <v>90</v>
      </c>
      <c r="C18" s="22">
        <f>C19</f>
        <v>201.9</v>
      </c>
      <c r="D18" s="23">
        <f t="shared" si="0"/>
        <v>224.33333333333331</v>
      </c>
    </row>
    <row r="19" spans="1:4" ht="12.75">
      <c r="A19" s="26" t="s">
        <v>10</v>
      </c>
      <c r="B19" s="27">
        <v>90</v>
      </c>
      <c r="C19" s="30">
        <v>201.9</v>
      </c>
      <c r="D19" s="29">
        <f t="shared" si="0"/>
        <v>224.33333333333331</v>
      </c>
    </row>
    <row r="20" spans="1:4" ht="24">
      <c r="A20" s="24" t="s">
        <v>11</v>
      </c>
      <c r="B20" s="22">
        <v>2887</v>
      </c>
      <c r="C20" s="32">
        <v>2861</v>
      </c>
      <c r="D20" s="23">
        <f t="shared" si="0"/>
        <v>99.09941115344648</v>
      </c>
    </row>
    <row r="21" spans="1:4" ht="24">
      <c r="A21" s="24" t="s">
        <v>20</v>
      </c>
      <c r="B21" s="22">
        <v>12550</v>
      </c>
      <c r="C21" s="31">
        <v>11261.8</v>
      </c>
      <c r="D21" s="23">
        <f t="shared" si="0"/>
        <v>89.73545816733068</v>
      </c>
    </row>
    <row r="22" spans="1:4" ht="12.75">
      <c r="A22" s="24" t="s">
        <v>21</v>
      </c>
      <c r="B22" s="22">
        <v>170</v>
      </c>
      <c r="C22" s="31">
        <v>374.4</v>
      </c>
      <c r="D22" s="23">
        <f>C22/B22*100</f>
        <v>220.23529411764704</v>
      </c>
    </row>
    <row r="23" spans="1:4" ht="12.75">
      <c r="A23" s="24" t="s">
        <v>4</v>
      </c>
      <c r="B23" s="22">
        <v>318.9</v>
      </c>
      <c r="C23" s="31">
        <v>1014.67</v>
      </c>
      <c r="D23" s="23" t="s">
        <v>62</v>
      </c>
    </row>
    <row r="24" spans="1:4" ht="12.75">
      <c r="A24" s="24" t="s">
        <v>16</v>
      </c>
      <c r="B24" s="22">
        <f>B25+B30+B31</f>
        <v>1181622.66</v>
      </c>
      <c r="C24" s="22">
        <f>C25+C30+C31</f>
        <v>818388.0539999999</v>
      </c>
      <c r="D24" s="23">
        <f aca="true" t="shared" si="1" ref="D24:D32">C24/B24*100</f>
        <v>69.25967838159094</v>
      </c>
    </row>
    <row r="25" spans="1:4" ht="36">
      <c r="A25" s="26" t="s">
        <v>22</v>
      </c>
      <c r="B25" s="27">
        <f>B26+B27+B28+B29</f>
        <v>1172622.66</v>
      </c>
      <c r="C25" s="27">
        <f>C26+C27+C28+C29</f>
        <v>817602.6499999999</v>
      </c>
      <c r="D25" s="29">
        <f t="shared" si="1"/>
        <v>69.72427515599946</v>
      </c>
    </row>
    <row r="26" spans="1:4" ht="24">
      <c r="A26" s="26" t="s">
        <v>23</v>
      </c>
      <c r="B26" s="27">
        <v>356875.4</v>
      </c>
      <c r="C26" s="30">
        <v>314487.12</v>
      </c>
      <c r="D26" s="29">
        <f t="shared" si="1"/>
        <v>88.1223866929466</v>
      </c>
    </row>
    <row r="27" spans="1:4" ht="24">
      <c r="A27" s="26" t="s">
        <v>24</v>
      </c>
      <c r="B27" s="27">
        <v>261827.76</v>
      </c>
      <c r="C27" s="30">
        <v>103531.28</v>
      </c>
      <c r="D27" s="29">
        <f t="shared" si="1"/>
        <v>39.541750653177495</v>
      </c>
    </row>
    <row r="28" spans="1:4" ht="24">
      <c r="A28" s="26" t="s">
        <v>25</v>
      </c>
      <c r="B28" s="27">
        <v>536250.3</v>
      </c>
      <c r="C28" s="30">
        <v>385671.3</v>
      </c>
      <c r="D28" s="29">
        <f t="shared" si="1"/>
        <v>71.92001570908211</v>
      </c>
    </row>
    <row r="29" spans="1:4" ht="12.75">
      <c r="A29" s="26" t="s">
        <v>26</v>
      </c>
      <c r="B29" s="27">
        <v>17669.2</v>
      </c>
      <c r="C29" s="30">
        <v>13912.95</v>
      </c>
      <c r="D29" s="29">
        <f t="shared" si="1"/>
        <v>78.74125597084192</v>
      </c>
    </row>
    <row r="30" spans="1:4" ht="12.75">
      <c r="A30" s="26" t="s">
        <v>64</v>
      </c>
      <c r="B30" s="27">
        <v>9000</v>
      </c>
      <c r="C30" s="30">
        <v>904.4</v>
      </c>
      <c r="D30" s="29">
        <f t="shared" si="1"/>
        <v>10.04888888888889</v>
      </c>
    </row>
    <row r="31" spans="1:4" ht="48">
      <c r="A31" s="26" t="s">
        <v>65</v>
      </c>
      <c r="B31" s="27">
        <v>0</v>
      </c>
      <c r="C31" s="30">
        <v>-118.996</v>
      </c>
      <c r="D31" s="29" t="e">
        <f t="shared" si="1"/>
        <v>#DIV/0!</v>
      </c>
    </row>
    <row r="32" spans="1:4" ht="12.75">
      <c r="A32" s="24" t="s">
        <v>27</v>
      </c>
      <c r="B32" s="22">
        <f>B7+B24</f>
        <v>1375874.5599999998</v>
      </c>
      <c r="C32" s="22">
        <f>C7+C24</f>
        <v>990997.0939999999</v>
      </c>
      <c r="D32" s="58">
        <f t="shared" si="1"/>
        <v>72.02670380067207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85266.9</v>
      </c>
      <c r="C34" s="32">
        <f>SUM(C35:C42)</f>
        <v>73613.2</v>
      </c>
      <c r="D34" s="42">
        <f aca="true" t="shared" si="2" ref="D34:D40">C34/B34*100</f>
        <v>86.33268009039851</v>
      </c>
    </row>
    <row r="35" spans="1:4" ht="24">
      <c r="A35" s="54" t="s">
        <v>40</v>
      </c>
      <c r="B35" s="28">
        <v>1580</v>
      </c>
      <c r="C35" s="30">
        <v>1475.6</v>
      </c>
      <c r="D35" s="55">
        <f t="shared" si="2"/>
        <v>93.39240506329112</v>
      </c>
    </row>
    <row r="36" spans="1:4" ht="36">
      <c r="A36" s="54" t="s">
        <v>41</v>
      </c>
      <c r="B36" s="28">
        <v>1487.1</v>
      </c>
      <c r="C36" s="30">
        <v>1367.5</v>
      </c>
      <c r="D36" s="55">
        <f t="shared" si="2"/>
        <v>91.95750117678703</v>
      </c>
    </row>
    <row r="37" spans="1:4" ht="36">
      <c r="A37" s="54" t="s">
        <v>42</v>
      </c>
      <c r="B37" s="28">
        <v>62476.6</v>
      </c>
      <c r="C37" s="30">
        <v>57754.1</v>
      </c>
      <c r="D37" s="55">
        <f t="shared" si="2"/>
        <v>92.44116997403829</v>
      </c>
    </row>
    <row r="38" spans="1:4" ht="12.75">
      <c r="A38" s="54" t="s">
        <v>86</v>
      </c>
      <c r="B38" s="28">
        <v>5.9</v>
      </c>
      <c r="C38" s="30">
        <v>0</v>
      </c>
      <c r="D38" s="55">
        <f t="shared" si="2"/>
        <v>0</v>
      </c>
    </row>
    <row r="39" spans="1:4" ht="36">
      <c r="A39" s="54" t="s">
        <v>43</v>
      </c>
      <c r="B39" s="28">
        <v>7581.8</v>
      </c>
      <c r="C39" s="30">
        <v>5071.7</v>
      </c>
      <c r="D39" s="55">
        <f t="shared" si="2"/>
        <v>66.89308607454694</v>
      </c>
    </row>
    <row r="40" spans="1:4" ht="12.75">
      <c r="A40" s="54" t="s">
        <v>93</v>
      </c>
      <c r="B40" s="28">
        <v>15</v>
      </c>
      <c r="C40" s="30">
        <v>0</v>
      </c>
      <c r="D40" s="55">
        <f t="shared" si="2"/>
        <v>0</v>
      </c>
    </row>
    <row r="41" spans="1:4" ht="12.75">
      <c r="A41" s="54" t="s">
        <v>44</v>
      </c>
      <c r="B41" s="28">
        <v>300</v>
      </c>
      <c r="C41" s="30">
        <v>0</v>
      </c>
      <c r="D41" s="55">
        <v>0</v>
      </c>
    </row>
    <row r="42" spans="1:4" ht="12.75">
      <c r="A42" s="54" t="s">
        <v>45</v>
      </c>
      <c r="B42" s="28">
        <v>11820.5</v>
      </c>
      <c r="C42" s="30">
        <v>7944.3</v>
      </c>
      <c r="D42" s="55">
        <f aca="true" t="shared" si="3" ref="D42:D67">C42/B42*100</f>
        <v>67.20781692821792</v>
      </c>
    </row>
    <row r="43" spans="1:4" ht="12.75">
      <c r="A43" s="40" t="s">
        <v>33</v>
      </c>
      <c r="B43" s="32">
        <f>B44</f>
        <v>1291.2</v>
      </c>
      <c r="C43" s="32">
        <f>C44</f>
        <v>981.9</v>
      </c>
      <c r="D43" s="42">
        <f t="shared" si="3"/>
        <v>76.04553903345725</v>
      </c>
    </row>
    <row r="44" spans="1:4" ht="12.75">
      <c r="A44" s="54" t="s">
        <v>46</v>
      </c>
      <c r="B44" s="28">
        <v>1291.2</v>
      </c>
      <c r="C44" s="30">
        <v>981.9</v>
      </c>
      <c r="D44" s="42">
        <f t="shared" si="3"/>
        <v>76.04553903345725</v>
      </c>
    </row>
    <row r="45" spans="1:4" ht="24">
      <c r="A45" s="40" t="s">
        <v>13</v>
      </c>
      <c r="B45" s="32">
        <f>B46+B47</f>
        <v>4805.9</v>
      </c>
      <c r="C45" s="32">
        <f>C46+C47</f>
        <v>3949.3</v>
      </c>
      <c r="D45" s="42">
        <f t="shared" si="3"/>
        <v>82.1760752408498</v>
      </c>
    </row>
    <row r="46" spans="1:4" ht="12" customHeight="1">
      <c r="A46" s="56" t="s">
        <v>100</v>
      </c>
      <c r="B46" s="28">
        <v>4774.4</v>
      </c>
      <c r="C46" s="30">
        <v>3949.3</v>
      </c>
      <c r="D46" s="55">
        <f t="shared" si="3"/>
        <v>82.71824731903486</v>
      </c>
    </row>
    <row r="47" spans="1:4" ht="23.25" customHeight="1">
      <c r="A47" s="56" t="s">
        <v>101</v>
      </c>
      <c r="B47" s="28">
        <v>31.5</v>
      </c>
      <c r="C47" s="30">
        <v>0</v>
      </c>
      <c r="D47" s="55">
        <f t="shared" si="3"/>
        <v>0</v>
      </c>
    </row>
    <row r="48" spans="1:4" ht="12.75">
      <c r="A48" s="40" t="s">
        <v>14</v>
      </c>
      <c r="B48" s="32">
        <f>SUM(B49:B53)</f>
        <v>116608.8</v>
      </c>
      <c r="C48" s="32">
        <f>SUM(C49:C53)</f>
        <v>67144.59999999999</v>
      </c>
      <c r="D48" s="42">
        <f t="shared" si="3"/>
        <v>57.58107449866562</v>
      </c>
    </row>
    <row r="49" spans="1:4" ht="12.75">
      <c r="A49" s="54" t="s">
        <v>108</v>
      </c>
      <c r="B49" s="28">
        <v>100</v>
      </c>
      <c r="C49" s="28">
        <v>100</v>
      </c>
      <c r="D49" s="55">
        <f t="shared" si="3"/>
        <v>100</v>
      </c>
    </row>
    <row r="50" spans="1:4" ht="12.75">
      <c r="A50" s="54" t="s">
        <v>66</v>
      </c>
      <c r="B50" s="28">
        <v>24226.2</v>
      </c>
      <c r="C50" s="30">
        <v>8461.8</v>
      </c>
      <c r="D50" s="55">
        <f t="shared" si="3"/>
        <v>34.92830076528716</v>
      </c>
    </row>
    <row r="51" spans="1:4" ht="12.75">
      <c r="A51" s="54" t="s">
        <v>47</v>
      </c>
      <c r="B51" s="28">
        <v>24985.9</v>
      </c>
      <c r="C51" s="30">
        <v>19478.9</v>
      </c>
      <c r="D51" s="55">
        <f t="shared" si="3"/>
        <v>77.95956919702712</v>
      </c>
    </row>
    <row r="52" spans="1:4" ht="12.75">
      <c r="A52" s="54" t="s">
        <v>91</v>
      </c>
      <c r="B52" s="28">
        <v>59190.8</v>
      </c>
      <c r="C52" s="30">
        <v>38004.5</v>
      </c>
      <c r="D52" s="55">
        <f t="shared" si="3"/>
        <v>64.20676861944762</v>
      </c>
    </row>
    <row r="53" spans="1:4" ht="12.75">
      <c r="A53" s="54" t="s">
        <v>48</v>
      </c>
      <c r="B53" s="28">
        <v>8105.9</v>
      </c>
      <c r="C53" s="30">
        <v>1099.4</v>
      </c>
      <c r="D53" s="55">
        <f t="shared" si="3"/>
        <v>13.562960312858538</v>
      </c>
    </row>
    <row r="54" spans="1:4" ht="12.75">
      <c r="A54" s="40" t="s">
        <v>5</v>
      </c>
      <c r="B54" s="32">
        <f>SUM(B55:B58)</f>
        <v>346901.80000000005</v>
      </c>
      <c r="C54" s="32">
        <f>SUM(C55:C58)</f>
        <v>145744.7</v>
      </c>
      <c r="D54" s="42">
        <f t="shared" si="3"/>
        <v>42.013244093861715</v>
      </c>
    </row>
    <row r="55" spans="1:4" ht="12.75">
      <c r="A55" s="54" t="s">
        <v>49</v>
      </c>
      <c r="B55" s="28">
        <v>1418.2</v>
      </c>
      <c r="C55" s="30">
        <v>960.6</v>
      </c>
      <c r="D55" s="55">
        <f t="shared" si="3"/>
        <v>67.73374700324355</v>
      </c>
    </row>
    <row r="56" spans="1:4" ht="12.75">
      <c r="A56" s="54" t="s">
        <v>50</v>
      </c>
      <c r="B56" s="28">
        <v>320551.4</v>
      </c>
      <c r="C56" s="30">
        <v>129875.4</v>
      </c>
      <c r="D56" s="55">
        <f t="shared" si="3"/>
        <v>40.51624794026792</v>
      </c>
    </row>
    <row r="57" spans="1:4" ht="12.75">
      <c r="A57" s="54" t="s">
        <v>83</v>
      </c>
      <c r="B57" s="28">
        <v>19207.9</v>
      </c>
      <c r="C57" s="30">
        <v>9856</v>
      </c>
      <c r="D57" s="55">
        <f t="shared" si="3"/>
        <v>51.312220492609804</v>
      </c>
    </row>
    <row r="58" spans="1:4" ht="24">
      <c r="A58" s="54" t="s">
        <v>94</v>
      </c>
      <c r="B58" s="28">
        <v>5724.3</v>
      </c>
      <c r="C58" s="30">
        <v>5052.7</v>
      </c>
      <c r="D58" s="55">
        <f t="shared" si="3"/>
        <v>88.26756109917369</v>
      </c>
    </row>
    <row r="59" spans="1:4" ht="12.75">
      <c r="A59" s="40" t="s">
        <v>6</v>
      </c>
      <c r="B59" s="32">
        <f>SUM(B60:B64)</f>
        <v>546012.7</v>
      </c>
      <c r="C59" s="32">
        <f>SUM(C60:C64)</f>
        <v>458159.60000000003</v>
      </c>
      <c r="D59" s="42">
        <f t="shared" si="3"/>
        <v>83.91006289780441</v>
      </c>
    </row>
    <row r="60" spans="1:4" ht="12.75">
      <c r="A60" s="54" t="s">
        <v>51</v>
      </c>
      <c r="B60" s="28">
        <v>161385.6</v>
      </c>
      <c r="C60" s="30">
        <v>138475.2</v>
      </c>
      <c r="D60" s="55">
        <f t="shared" si="3"/>
        <v>85.80393789780501</v>
      </c>
    </row>
    <row r="61" spans="1:4" ht="12.75">
      <c r="A61" s="54" t="s">
        <v>52</v>
      </c>
      <c r="B61" s="28">
        <v>318288.9</v>
      </c>
      <c r="C61" s="30">
        <v>257883.2</v>
      </c>
      <c r="D61" s="55">
        <f t="shared" si="3"/>
        <v>81.02173842694482</v>
      </c>
    </row>
    <row r="62" spans="1:4" ht="12.75">
      <c r="A62" s="54" t="s">
        <v>77</v>
      </c>
      <c r="B62" s="28">
        <v>44042.1</v>
      </c>
      <c r="C62" s="30">
        <v>41191.4</v>
      </c>
      <c r="D62" s="55">
        <f t="shared" si="3"/>
        <v>93.52732953242466</v>
      </c>
    </row>
    <row r="63" spans="1:4" ht="12.75">
      <c r="A63" s="54" t="s">
        <v>53</v>
      </c>
      <c r="B63" s="28">
        <v>423.3</v>
      </c>
      <c r="C63" s="30">
        <v>423.3</v>
      </c>
      <c r="D63" s="55">
        <f t="shared" si="3"/>
        <v>100</v>
      </c>
    </row>
    <row r="64" spans="1:4" ht="12.75">
      <c r="A64" s="54" t="s">
        <v>54</v>
      </c>
      <c r="B64" s="28">
        <v>21872.8</v>
      </c>
      <c r="C64" s="30">
        <v>20186.5</v>
      </c>
      <c r="D64" s="55">
        <f t="shared" si="3"/>
        <v>92.29042463699206</v>
      </c>
    </row>
    <row r="65" spans="1:4" ht="12.75">
      <c r="A65" s="40" t="s">
        <v>34</v>
      </c>
      <c r="B65" s="32">
        <f>SUM(B66:B67)</f>
        <v>111096.4</v>
      </c>
      <c r="C65" s="32">
        <f>SUM(C66:C67)</f>
        <v>103080</v>
      </c>
      <c r="D65" s="42">
        <f t="shared" si="3"/>
        <v>92.78428463928624</v>
      </c>
    </row>
    <row r="66" spans="1:4" ht="12.75">
      <c r="A66" s="54" t="s">
        <v>55</v>
      </c>
      <c r="B66" s="28">
        <v>81713.4</v>
      </c>
      <c r="C66" s="30">
        <v>75066.3</v>
      </c>
      <c r="D66" s="55">
        <f t="shared" si="3"/>
        <v>91.86534889014533</v>
      </c>
    </row>
    <row r="67" spans="1:4" ht="12.75">
      <c r="A67" s="54" t="s">
        <v>56</v>
      </c>
      <c r="B67" s="28">
        <v>29383</v>
      </c>
      <c r="C67" s="30">
        <v>28013.7</v>
      </c>
      <c r="D67" s="55">
        <f t="shared" si="3"/>
        <v>95.33982234625465</v>
      </c>
    </row>
    <row r="68" spans="1:4" ht="12.75" customHeight="1" hidden="1">
      <c r="A68" s="40" t="s">
        <v>84</v>
      </c>
      <c r="B68" s="32">
        <f>B69</f>
        <v>0</v>
      </c>
      <c r="C68" s="32">
        <f>C69</f>
        <v>0</v>
      </c>
      <c r="D68" s="42">
        <v>0</v>
      </c>
    </row>
    <row r="69" spans="1:4" ht="12.75" customHeight="1" hidden="1">
      <c r="A69" s="54" t="s">
        <v>85</v>
      </c>
      <c r="B69" s="28">
        <v>0</v>
      </c>
      <c r="C69" s="30">
        <v>0</v>
      </c>
      <c r="D69" s="55">
        <v>0</v>
      </c>
    </row>
    <row r="70" spans="1:4" ht="12.75">
      <c r="A70" s="40" t="s">
        <v>7</v>
      </c>
      <c r="B70" s="32">
        <f>B71+B72+B73+B74+B75</f>
        <v>162581.3</v>
      </c>
      <c r="C70" s="32">
        <f>C71+C72+C73+C74+C75</f>
        <v>120048.4</v>
      </c>
      <c r="D70" s="42">
        <f aca="true" t="shared" si="4" ref="D70:D81">C70/B70*100</f>
        <v>73.83899624372545</v>
      </c>
    </row>
    <row r="71" spans="1:4" ht="12.75">
      <c r="A71" s="54" t="s">
        <v>57</v>
      </c>
      <c r="B71" s="28">
        <v>4850</v>
      </c>
      <c r="C71" s="30">
        <v>4384.9</v>
      </c>
      <c r="D71" s="55">
        <f t="shared" si="4"/>
        <v>90.41030927835051</v>
      </c>
    </row>
    <row r="72" spans="1:4" ht="12.75">
      <c r="A72" s="54" t="s">
        <v>58</v>
      </c>
      <c r="B72" s="28">
        <v>79013.7</v>
      </c>
      <c r="C72" s="30">
        <v>64774.7</v>
      </c>
      <c r="D72" s="55">
        <f t="shared" si="4"/>
        <v>81.97907451492588</v>
      </c>
    </row>
    <row r="73" spans="1:4" ht="12.75">
      <c r="A73" s="54" t="s">
        <v>59</v>
      </c>
      <c r="B73" s="28">
        <v>6441.6</v>
      </c>
      <c r="C73" s="30">
        <v>5390</v>
      </c>
      <c r="D73" s="55">
        <f t="shared" si="4"/>
        <v>83.67486338797814</v>
      </c>
    </row>
    <row r="74" spans="1:4" ht="12.75">
      <c r="A74" s="54" t="s">
        <v>60</v>
      </c>
      <c r="B74" s="28">
        <v>58393.7</v>
      </c>
      <c r="C74" s="30">
        <v>34523.9</v>
      </c>
      <c r="D74" s="55">
        <f t="shared" si="4"/>
        <v>59.12264507986307</v>
      </c>
    </row>
    <row r="75" spans="1:4" ht="12.75">
      <c r="A75" s="54" t="s">
        <v>61</v>
      </c>
      <c r="B75" s="28">
        <v>13882.3</v>
      </c>
      <c r="C75" s="30">
        <v>10974.9</v>
      </c>
      <c r="D75" s="55">
        <f t="shared" si="4"/>
        <v>79.0567845385851</v>
      </c>
    </row>
    <row r="76" spans="1:4" ht="12.75">
      <c r="A76" s="40" t="s">
        <v>35</v>
      </c>
      <c r="B76" s="32">
        <f>B77+B78+B79</f>
        <v>15249.400000000001</v>
      </c>
      <c r="C76" s="32">
        <f>C77+C78+C79</f>
        <v>12086.100000000002</v>
      </c>
      <c r="D76" s="42">
        <f t="shared" si="4"/>
        <v>79.25623303211931</v>
      </c>
    </row>
    <row r="77" spans="1:4" ht="12.75">
      <c r="A77" s="54" t="s">
        <v>89</v>
      </c>
      <c r="B77" s="28">
        <v>10637.7</v>
      </c>
      <c r="C77" s="28">
        <v>8117.1</v>
      </c>
      <c r="D77" s="55">
        <f t="shared" si="4"/>
        <v>76.30502834259285</v>
      </c>
    </row>
    <row r="78" spans="1:4" ht="12.75">
      <c r="A78" s="54" t="s">
        <v>98</v>
      </c>
      <c r="B78" s="28">
        <v>170.7</v>
      </c>
      <c r="C78" s="28">
        <v>111.2</v>
      </c>
      <c r="D78" s="55">
        <f t="shared" si="4"/>
        <v>65.14352665495021</v>
      </c>
    </row>
    <row r="79" spans="1:4" ht="12.75">
      <c r="A79" s="54" t="s">
        <v>88</v>
      </c>
      <c r="B79" s="28">
        <v>4441</v>
      </c>
      <c r="C79" s="28">
        <v>3857.8</v>
      </c>
      <c r="D79" s="55">
        <f t="shared" si="4"/>
        <v>86.86782256248593</v>
      </c>
    </row>
    <row r="80" spans="1:4" ht="12.75">
      <c r="A80" s="40" t="s">
        <v>36</v>
      </c>
      <c r="B80" s="32">
        <v>3060.2</v>
      </c>
      <c r="C80" s="32">
        <v>2707.3</v>
      </c>
      <c r="D80" s="42">
        <f t="shared" si="4"/>
        <v>88.46807398209269</v>
      </c>
    </row>
    <row r="81" spans="1:4" ht="12.75">
      <c r="A81" s="40" t="s">
        <v>28</v>
      </c>
      <c r="B81" s="32">
        <f>B34+B43+B45+B48+B54+B59+B65+B70+B76+B80</f>
        <v>1392874.5999999999</v>
      </c>
      <c r="C81" s="41">
        <f>C34+C43+C45+C48+C54+C59+C65+C68+C70+C76+C80</f>
        <v>987515.1000000001</v>
      </c>
      <c r="D81" s="42">
        <f t="shared" si="4"/>
        <v>70.89763141635292</v>
      </c>
    </row>
    <row r="82" spans="1:4" ht="24">
      <c r="A82" s="24" t="s">
        <v>29</v>
      </c>
      <c r="B82" s="32">
        <f>B32-B81</f>
        <v>-17000.040000000037</v>
      </c>
      <c r="C82" s="32">
        <f>C32-C81</f>
        <v>3481.9939999998314</v>
      </c>
      <c r="D82" s="23"/>
    </row>
    <row r="83" spans="1:4" ht="12.75">
      <c r="A83" s="33"/>
      <c r="B83" s="34" t="s">
        <v>38</v>
      </c>
      <c r="C83" s="35"/>
      <c r="D83" s="8"/>
    </row>
    <row r="84" spans="1:4" ht="12.75">
      <c r="A84" s="36"/>
      <c r="B84" s="37"/>
      <c r="C84" s="38" t="s">
        <v>90</v>
      </c>
      <c r="D84" s="8"/>
    </row>
    <row r="85" spans="1:4" ht="22.5">
      <c r="A85" s="45" t="s">
        <v>1</v>
      </c>
      <c r="B85" s="43" t="s">
        <v>78</v>
      </c>
      <c r="C85" s="44" t="s">
        <v>32</v>
      </c>
      <c r="D85" s="8"/>
    </row>
    <row r="86" spans="1:7" ht="24">
      <c r="A86" s="1" t="s">
        <v>30</v>
      </c>
      <c r="B86" s="6">
        <f>B87+B92</f>
        <v>17000</v>
      </c>
      <c r="C86" s="6">
        <f>C87+C92</f>
        <v>-1916.6000000000931</v>
      </c>
      <c r="D86" s="8"/>
      <c r="G86" s="59"/>
    </row>
    <row r="87" spans="1:4" ht="24">
      <c r="A87" s="39" t="s">
        <v>87</v>
      </c>
      <c r="B87" s="47">
        <f>B88</f>
        <v>0</v>
      </c>
      <c r="C87" s="47">
        <f>C88</f>
        <v>0</v>
      </c>
      <c r="D87" s="8"/>
    </row>
    <row r="88" spans="1:4" ht="24">
      <c r="A88" s="2" t="s">
        <v>67</v>
      </c>
      <c r="B88" s="3">
        <v>0</v>
      </c>
      <c r="C88" s="3">
        <v>0</v>
      </c>
      <c r="D88" s="16"/>
    </row>
    <row r="89" spans="1:4" ht="36">
      <c r="A89" s="2" t="s">
        <v>68</v>
      </c>
      <c r="B89" s="3">
        <v>0</v>
      </c>
      <c r="C89" s="3">
        <v>0</v>
      </c>
      <c r="D89" s="16"/>
    </row>
    <row r="90" spans="1:4" ht="36">
      <c r="A90" s="5" t="s">
        <v>69</v>
      </c>
      <c r="B90" s="3">
        <v>0</v>
      </c>
      <c r="C90" s="3">
        <v>0</v>
      </c>
      <c r="D90" s="8"/>
    </row>
    <row r="91" spans="1:4" ht="48">
      <c r="A91" s="5" t="s">
        <v>70</v>
      </c>
      <c r="B91" s="3">
        <v>0</v>
      </c>
      <c r="C91" s="3">
        <v>0</v>
      </c>
      <c r="D91" s="16"/>
    </row>
    <row r="92" spans="1:4" ht="12.75">
      <c r="A92" s="48" t="s">
        <v>75</v>
      </c>
      <c r="B92" s="47">
        <f>B93</f>
        <v>17000</v>
      </c>
      <c r="C92" s="47">
        <f>C93</f>
        <v>-1916.6000000000931</v>
      </c>
      <c r="D92" s="16"/>
    </row>
    <row r="93" spans="1:4" ht="24">
      <c r="A93" s="5" t="s">
        <v>71</v>
      </c>
      <c r="B93" s="4">
        <f>B94+B98</f>
        <v>17000</v>
      </c>
      <c r="C93" s="4">
        <f>C94+C98</f>
        <v>-1916.6000000000931</v>
      </c>
      <c r="D93" s="16"/>
    </row>
    <row r="94" spans="1:4" ht="12.75">
      <c r="A94" s="5" t="s">
        <v>79</v>
      </c>
      <c r="B94" s="4">
        <v>-1375874.6</v>
      </c>
      <c r="C94" s="7">
        <v>-992699.8</v>
      </c>
      <c r="D94" s="16"/>
    </row>
    <row r="95" spans="1:4" ht="12.75">
      <c r="A95" s="5" t="s">
        <v>80</v>
      </c>
      <c r="B95" s="4">
        <v>-1375874.6</v>
      </c>
      <c r="C95" s="7">
        <v>-992699.8</v>
      </c>
      <c r="D95" s="8"/>
    </row>
    <row r="96" spans="1:4" ht="24.75">
      <c r="A96" s="5" t="s">
        <v>81</v>
      </c>
      <c r="B96" s="4">
        <v>-1375874.6</v>
      </c>
      <c r="C96" s="7">
        <v>-992699.8</v>
      </c>
      <c r="D96" s="46"/>
    </row>
    <row r="97" spans="1:4" ht="24.75">
      <c r="A97" s="5" t="s">
        <v>82</v>
      </c>
      <c r="B97" s="4">
        <v>-1375874.6</v>
      </c>
      <c r="C97" s="7">
        <v>-992699.8</v>
      </c>
      <c r="D97" s="46"/>
    </row>
    <row r="98" spans="1:4" ht="15">
      <c r="A98" s="5" t="s">
        <v>72</v>
      </c>
      <c r="B98" s="4">
        <v>1392874.6</v>
      </c>
      <c r="C98" s="7">
        <v>990783.2</v>
      </c>
      <c r="D98" s="46"/>
    </row>
    <row r="99" spans="1:4" ht="15">
      <c r="A99" s="5" t="s">
        <v>73</v>
      </c>
      <c r="B99" s="4">
        <v>1392874.6</v>
      </c>
      <c r="C99" s="7">
        <v>990783.2</v>
      </c>
      <c r="D99" s="46"/>
    </row>
    <row r="100" spans="1:4" ht="24.75">
      <c r="A100" s="5" t="s">
        <v>76</v>
      </c>
      <c r="B100" s="4">
        <v>1392874.6</v>
      </c>
      <c r="C100" s="7">
        <v>990783.2</v>
      </c>
      <c r="D100" s="46"/>
    </row>
    <row r="101" spans="1:4" ht="24.75">
      <c r="A101" s="5" t="s">
        <v>74</v>
      </c>
      <c r="B101" s="4">
        <v>1392874.6</v>
      </c>
      <c r="C101" s="7">
        <v>990783.2</v>
      </c>
      <c r="D101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46.25390625" style="0" customWidth="1"/>
    <col min="2" max="2" width="23.125" style="0" customWidth="1"/>
    <col min="3" max="3" width="25.375" style="0" customWidth="1"/>
    <col min="4" max="4" width="13.75390625" style="0" customWidth="1"/>
  </cols>
  <sheetData>
    <row r="1" spans="1:4" ht="15.75">
      <c r="A1" s="73" t="s">
        <v>39</v>
      </c>
      <c r="B1" s="74"/>
      <c r="C1" s="74"/>
      <c r="D1" s="74"/>
    </row>
    <row r="2" spans="1:4" ht="15.75">
      <c r="A2" s="75" t="s">
        <v>92</v>
      </c>
      <c r="B2" s="76"/>
      <c r="C2" s="76"/>
      <c r="D2" s="76"/>
    </row>
    <row r="3" spans="1:4" ht="15.75">
      <c r="A3" s="77" t="s">
        <v>112</v>
      </c>
      <c r="B3" s="76"/>
      <c r="C3" s="76"/>
      <c r="D3" s="76"/>
    </row>
    <row r="4" spans="1:4" ht="15.75" thickBot="1">
      <c r="A4" s="9"/>
      <c r="B4" s="10"/>
      <c r="C4" s="11"/>
      <c r="D4" s="8" t="s">
        <v>63</v>
      </c>
    </row>
    <row r="5" spans="1:4" ht="15.7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196296.9</v>
      </c>
      <c r="C7" s="22">
        <f>C8+C11+C12+C16+C17+C18+C20+C21+C22+C23+C10</f>
        <v>229237.09999999998</v>
      </c>
      <c r="D7" s="23">
        <f aca="true" t="shared" si="0" ref="D7:D22">C7/B7*100</f>
        <v>116.78080499488274</v>
      </c>
    </row>
    <row r="8" spans="1:4" ht="12.75">
      <c r="A8" s="24" t="s">
        <v>15</v>
      </c>
      <c r="B8" s="25">
        <f>B9</f>
        <v>105110</v>
      </c>
      <c r="C8" s="25">
        <f>C9</f>
        <v>100547.2</v>
      </c>
      <c r="D8" s="23">
        <f t="shared" si="0"/>
        <v>95.65902387974504</v>
      </c>
    </row>
    <row r="9" spans="1:4" ht="12.75">
      <c r="A9" s="26" t="s">
        <v>0</v>
      </c>
      <c r="B9" s="27">
        <v>105110</v>
      </c>
      <c r="C9" s="28">
        <v>100547.2</v>
      </c>
      <c r="D9" s="29">
        <f t="shared" si="0"/>
        <v>95.65902387974504</v>
      </c>
    </row>
    <row r="10" spans="1:4" ht="12.75">
      <c r="A10" s="24" t="s">
        <v>95</v>
      </c>
      <c r="B10" s="50">
        <v>14890</v>
      </c>
      <c r="C10" s="51">
        <v>13836.3</v>
      </c>
      <c r="D10" s="29">
        <f t="shared" si="0"/>
        <v>92.92343854936198</v>
      </c>
    </row>
    <row r="11" spans="1:4" ht="12.75">
      <c r="A11" s="24" t="s">
        <v>2</v>
      </c>
      <c r="B11" s="22">
        <v>13776</v>
      </c>
      <c r="C11" s="31">
        <v>14014.2</v>
      </c>
      <c r="D11" s="23">
        <f t="shared" si="0"/>
        <v>101.72909407665504</v>
      </c>
    </row>
    <row r="12" spans="1:4" ht="12.75">
      <c r="A12" s="24" t="s">
        <v>3</v>
      </c>
      <c r="B12" s="22">
        <f>B13+B14+B15</f>
        <v>14670</v>
      </c>
      <c r="C12" s="22">
        <f>C13+C14+C15</f>
        <v>15759.2</v>
      </c>
      <c r="D12" s="23">
        <f t="shared" si="0"/>
        <v>107.42467620995228</v>
      </c>
    </row>
    <row r="13" spans="1:4" ht="12.75">
      <c r="A13" s="26" t="s">
        <v>97</v>
      </c>
      <c r="B13" s="27">
        <v>2040</v>
      </c>
      <c r="C13" s="27">
        <v>1540.7</v>
      </c>
      <c r="D13" s="23">
        <f t="shared" si="0"/>
        <v>75.52450980392157</v>
      </c>
    </row>
    <row r="14" spans="1:4" ht="12.75">
      <c r="A14" s="26" t="s">
        <v>8</v>
      </c>
      <c r="B14" s="27">
        <v>530</v>
      </c>
      <c r="C14" s="27">
        <v>427.9</v>
      </c>
      <c r="D14" s="23">
        <f t="shared" si="0"/>
        <v>80.73584905660377</v>
      </c>
    </row>
    <row r="15" spans="1:4" ht="12.75">
      <c r="A15" s="26" t="s">
        <v>96</v>
      </c>
      <c r="B15" s="27">
        <v>12100</v>
      </c>
      <c r="C15" s="27">
        <v>13790.6</v>
      </c>
      <c r="D15" s="23">
        <f t="shared" si="0"/>
        <v>113.97190082644629</v>
      </c>
    </row>
    <row r="16" spans="1:4" ht="12.75">
      <c r="A16" s="24" t="s">
        <v>19</v>
      </c>
      <c r="B16" s="22">
        <v>2610</v>
      </c>
      <c r="C16" s="32">
        <v>2700.3</v>
      </c>
      <c r="D16" s="23">
        <f t="shared" si="0"/>
        <v>103.45977011494254</v>
      </c>
    </row>
    <row r="17" spans="1:4" ht="36">
      <c r="A17" s="24" t="s">
        <v>37</v>
      </c>
      <c r="B17" s="22">
        <v>28280</v>
      </c>
      <c r="C17" s="32">
        <v>28245.7</v>
      </c>
      <c r="D17" s="23">
        <f t="shared" si="0"/>
        <v>99.87871287128714</v>
      </c>
    </row>
    <row r="18" spans="1:4" ht="24">
      <c r="A18" s="24" t="s">
        <v>9</v>
      </c>
      <c r="B18" s="22">
        <f>B19</f>
        <v>90</v>
      </c>
      <c r="C18" s="22">
        <f>C19</f>
        <v>201.9</v>
      </c>
      <c r="D18" s="23">
        <f t="shared" si="0"/>
        <v>224.33333333333331</v>
      </c>
    </row>
    <row r="19" spans="1:4" ht="12.75">
      <c r="A19" s="26" t="s">
        <v>10</v>
      </c>
      <c r="B19" s="27">
        <v>90</v>
      </c>
      <c r="C19" s="30">
        <v>201.9</v>
      </c>
      <c r="D19" s="29">
        <f t="shared" si="0"/>
        <v>224.33333333333331</v>
      </c>
    </row>
    <row r="20" spans="1:4" ht="24">
      <c r="A20" s="24" t="s">
        <v>11</v>
      </c>
      <c r="B20" s="22">
        <v>2887</v>
      </c>
      <c r="C20" s="32">
        <v>3108.8</v>
      </c>
      <c r="D20" s="23">
        <f t="shared" si="0"/>
        <v>107.68271562175269</v>
      </c>
    </row>
    <row r="21" spans="1:4" ht="24">
      <c r="A21" s="24" t="s">
        <v>20</v>
      </c>
      <c r="B21" s="22">
        <v>12550</v>
      </c>
      <c r="C21" s="31">
        <v>49370.5</v>
      </c>
      <c r="D21" s="23">
        <f t="shared" si="0"/>
        <v>393.39043824701196</v>
      </c>
    </row>
    <row r="22" spans="1:4" ht="12.75">
      <c r="A22" s="24" t="s">
        <v>21</v>
      </c>
      <c r="B22" s="22">
        <v>400</v>
      </c>
      <c r="C22" s="31">
        <v>411.8</v>
      </c>
      <c r="D22" s="23">
        <f t="shared" si="0"/>
        <v>102.95</v>
      </c>
    </row>
    <row r="23" spans="1:4" ht="12.75">
      <c r="A23" s="24" t="s">
        <v>4</v>
      </c>
      <c r="B23" s="22">
        <v>1033.9</v>
      </c>
      <c r="C23" s="31">
        <v>1041.2</v>
      </c>
      <c r="D23" s="23" t="s">
        <v>62</v>
      </c>
    </row>
    <row r="24" spans="1:4" ht="12.75">
      <c r="A24" s="24" t="s">
        <v>16</v>
      </c>
      <c r="B24" s="22">
        <f>B25+B30+B31</f>
        <v>1260822.66</v>
      </c>
      <c r="C24" s="22">
        <f>C25+C30+C31</f>
        <v>1106978.004</v>
      </c>
      <c r="D24" s="23">
        <f aca="true" t="shared" si="1" ref="D24:D32">C24/B24*100</f>
        <v>87.7980733626726</v>
      </c>
    </row>
    <row r="25" spans="1:4" ht="36">
      <c r="A25" s="26" t="s">
        <v>22</v>
      </c>
      <c r="B25" s="27">
        <f>B26+B27+B28+B29</f>
        <v>1251822.66</v>
      </c>
      <c r="C25" s="27">
        <f>C26+C27+C28+C29</f>
        <v>1106192.6</v>
      </c>
      <c r="D25" s="29">
        <f t="shared" si="1"/>
        <v>88.3665582471562</v>
      </c>
    </row>
    <row r="26" spans="1:4" ht="24">
      <c r="A26" s="26" t="s">
        <v>23</v>
      </c>
      <c r="B26" s="27">
        <v>436075.4</v>
      </c>
      <c r="C26" s="30">
        <v>414881.3</v>
      </c>
      <c r="D26" s="29">
        <f t="shared" si="1"/>
        <v>95.13980839093422</v>
      </c>
    </row>
    <row r="27" spans="1:4" ht="24">
      <c r="A27" s="26" t="s">
        <v>24</v>
      </c>
      <c r="B27" s="27">
        <v>261827.76</v>
      </c>
      <c r="C27" s="30">
        <v>245461.6</v>
      </c>
      <c r="D27" s="29">
        <f t="shared" si="1"/>
        <v>93.7492647838411</v>
      </c>
    </row>
    <row r="28" spans="1:4" ht="24">
      <c r="A28" s="26" t="s">
        <v>25</v>
      </c>
      <c r="B28" s="27">
        <v>536250.3</v>
      </c>
      <c r="C28" s="30">
        <v>430539.4</v>
      </c>
      <c r="D28" s="29">
        <f t="shared" si="1"/>
        <v>80.28702268325071</v>
      </c>
    </row>
    <row r="29" spans="1:4" ht="12.75">
      <c r="A29" s="26" t="s">
        <v>26</v>
      </c>
      <c r="B29" s="27">
        <v>17669.2</v>
      </c>
      <c r="C29" s="30">
        <v>15310.3</v>
      </c>
      <c r="D29" s="29">
        <f t="shared" si="1"/>
        <v>86.64965023883366</v>
      </c>
    </row>
    <row r="30" spans="1:4" ht="12.75">
      <c r="A30" s="26" t="s">
        <v>64</v>
      </c>
      <c r="B30" s="27">
        <v>9000</v>
      </c>
      <c r="C30" s="30">
        <v>904.4</v>
      </c>
      <c r="D30" s="29">
        <f t="shared" si="1"/>
        <v>10.04888888888889</v>
      </c>
    </row>
    <row r="31" spans="1:4" ht="48">
      <c r="A31" s="26" t="s">
        <v>65</v>
      </c>
      <c r="B31" s="27">
        <v>0</v>
      </c>
      <c r="C31" s="30">
        <v>-118.996</v>
      </c>
      <c r="D31" s="29" t="e">
        <f t="shared" si="1"/>
        <v>#DIV/0!</v>
      </c>
    </row>
    <row r="32" spans="1:4" ht="12.75">
      <c r="A32" s="24" t="s">
        <v>27</v>
      </c>
      <c r="B32" s="22">
        <f>B7+B24</f>
        <v>1457119.5599999998</v>
      </c>
      <c r="C32" s="22">
        <f>C7+C24</f>
        <v>1336215.1039999998</v>
      </c>
      <c r="D32" s="58">
        <f t="shared" si="1"/>
        <v>91.70250271021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94505.8</v>
      </c>
      <c r="C34" s="32">
        <f>SUM(C35:C42)</f>
        <v>83030.70000000001</v>
      </c>
      <c r="D34" s="42">
        <f aca="true" t="shared" si="2" ref="D34:D40">C34/B34*100</f>
        <v>87.85778227368056</v>
      </c>
    </row>
    <row r="35" spans="1:4" ht="24">
      <c r="A35" s="54" t="s">
        <v>40</v>
      </c>
      <c r="B35" s="28">
        <v>1868.6</v>
      </c>
      <c r="C35" s="30">
        <v>1621.2</v>
      </c>
      <c r="D35" s="55">
        <f t="shared" si="2"/>
        <v>86.7601412822434</v>
      </c>
    </row>
    <row r="36" spans="1:4" ht="36">
      <c r="A36" s="54" t="s">
        <v>41</v>
      </c>
      <c r="B36" s="28">
        <v>1807</v>
      </c>
      <c r="C36" s="30">
        <v>1593.8</v>
      </c>
      <c r="D36" s="55">
        <f t="shared" si="2"/>
        <v>88.20143884892087</v>
      </c>
    </row>
    <row r="37" spans="1:4" ht="36">
      <c r="A37" s="54" t="s">
        <v>42</v>
      </c>
      <c r="B37" s="28">
        <v>69628.3</v>
      </c>
      <c r="C37" s="30">
        <v>63185.1</v>
      </c>
      <c r="D37" s="55">
        <f t="shared" si="2"/>
        <v>90.74629137864919</v>
      </c>
    </row>
    <row r="38" spans="1:4" ht="12.75">
      <c r="A38" s="54" t="s">
        <v>86</v>
      </c>
      <c r="B38" s="28">
        <v>5.9</v>
      </c>
      <c r="C38" s="30">
        <v>0</v>
      </c>
      <c r="D38" s="55">
        <f t="shared" si="2"/>
        <v>0</v>
      </c>
    </row>
    <row r="39" spans="1:4" ht="36">
      <c r="A39" s="54" t="s">
        <v>43</v>
      </c>
      <c r="B39" s="28">
        <v>7741.9</v>
      </c>
      <c r="C39" s="30">
        <v>5924.6</v>
      </c>
      <c r="D39" s="55">
        <f t="shared" si="2"/>
        <v>76.52643407948953</v>
      </c>
    </row>
    <row r="40" spans="1:4" ht="12.75">
      <c r="A40" s="54" t="s">
        <v>93</v>
      </c>
      <c r="B40" s="28">
        <v>15</v>
      </c>
      <c r="C40" s="30">
        <v>0</v>
      </c>
      <c r="D40" s="55">
        <f t="shared" si="2"/>
        <v>0</v>
      </c>
    </row>
    <row r="41" spans="1:4" ht="12.75">
      <c r="A41" s="54" t="s">
        <v>44</v>
      </c>
      <c r="B41" s="28">
        <v>300</v>
      </c>
      <c r="C41" s="30">
        <v>0</v>
      </c>
      <c r="D41" s="55">
        <v>0</v>
      </c>
    </row>
    <row r="42" spans="1:4" ht="12.75">
      <c r="A42" s="54" t="s">
        <v>45</v>
      </c>
      <c r="B42" s="28">
        <v>13139.1</v>
      </c>
      <c r="C42" s="30">
        <v>10706</v>
      </c>
      <c r="D42" s="55">
        <f aca="true" t="shared" si="3" ref="D42:D67">C42/B42*100</f>
        <v>81.48198887290606</v>
      </c>
    </row>
    <row r="43" spans="1:4" ht="12.75">
      <c r="A43" s="40" t="s">
        <v>33</v>
      </c>
      <c r="B43" s="32">
        <f>B44</f>
        <v>1291.2</v>
      </c>
      <c r="C43" s="32">
        <f>C44</f>
        <v>1063.2</v>
      </c>
      <c r="D43" s="42">
        <f t="shared" si="3"/>
        <v>82.34200743494424</v>
      </c>
    </row>
    <row r="44" spans="1:4" ht="12.75">
      <c r="A44" s="54" t="s">
        <v>46</v>
      </c>
      <c r="B44" s="28">
        <v>1291.2</v>
      </c>
      <c r="C44" s="30">
        <v>1063.2</v>
      </c>
      <c r="D44" s="42">
        <f t="shared" si="3"/>
        <v>82.34200743494424</v>
      </c>
    </row>
    <row r="45" spans="1:4" ht="24">
      <c r="A45" s="40" t="s">
        <v>13</v>
      </c>
      <c r="B45" s="32">
        <f>B46+B47</f>
        <v>5470.9</v>
      </c>
      <c r="C45" s="32">
        <f>C46+C47</f>
        <v>4410.4</v>
      </c>
      <c r="D45" s="42">
        <f t="shared" si="3"/>
        <v>80.61562083021076</v>
      </c>
    </row>
    <row r="46" spans="1:4" ht="12" customHeight="1">
      <c r="A46" s="56" t="s">
        <v>100</v>
      </c>
      <c r="B46" s="28">
        <v>5439.4</v>
      </c>
      <c r="C46" s="30">
        <v>4410.4</v>
      </c>
      <c r="D46" s="55">
        <f t="shared" si="3"/>
        <v>81.08247233150715</v>
      </c>
    </row>
    <row r="47" spans="1:4" ht="23.25" customHeight="1">
      <c r="A47" s="56" t="s">
        <v>101</v>
      </c>
      <c r="B47" s="28">
        <v>31.5</v>
      </c>
      <c r="C47" s="30">
        <v>0</v>
      </c>
      <c r="D47" s="55">
        <f t="shared" si="3"/>
        <v>0</v>
      </c>
    </row>
    <row r="48" spans="1:4" ht="12.75">
      <c r="A48" s="40" t="s">
        <v>14</v>
      </c>
      <c r="B48" s="32">
        <f>SUM(B49:B53)</f>
        <v>119290.90000000001</v>
      </c>
      <c r="C48" s="32">
        <f>SUM(C49:C53)</f>
        <v>90109.9</v>
      </c>
      <c r="D48" s="42">
        <f t="shared" si="3"/>
        <v>75.53794966757732</v>
      </c>
    </row>
    <row r="49" spans="1:4" ht="12.75">
      <c r="A49" s="54" t="s">
        <v>108</v>
      </c>
      <c r="B49" s="28">
        <v>100</v>
      </c>
      <c r="C49" s="28">
        <v>100</v>
      </c>
      <c r="D49" s="55">
        <f t="shared" si="3"/>
        <v>100</v>
      </c>
    </row>
    <row r="50" spans="1:4" ht="12.75">
      <c r="A50" s="54" t="s">
        <v>66</v>
      </c>
      <c r="B50" s="28">
        <v>24226.2</v>
      </c>
      <c r="C50" s="30">
        <v>15260</v>
      </c>
      <c r="D50" s="55">
        <f t="shared" si="3"/>
        <v>62.98965582716233</v>
      </c>
    </row>
    <row r="51" spans="1:5" ht="12.75">
      <c r="A51" s="54" t="s">
        <v>47</v>
      </c>
      <c r="B51" s="28">
        <v>27620.8</v>
      </c>
      <c r="C51" s="30">
        <v>23326.9</v>
      </c>
      <c r="D51" s="60">
        <f t="shared" si="3"/>
        <v>84.45410704975961</v>
      </c>
      <c r="E51" s="62"/>
    </row>
    <row r="52" spans="1:5" ht="12.75">
      <c r="A52" s="54" t="s">
        <v>91</v>
      </c>
      <c r="B52" s="28">
        <v>59190.8</v>
      </c>
      <c r="C52" s="30">
        <v>49809.5</v>
      </c>
      <c r="D52" s="60">
        <f t="shared" si="3"/>
        <v>84.15074639977834</v>
      </c>
      <c r="E52" s="63"/>
    </row>
    <row r="53" spans="1:5" ht="12.75">
      <c r="A53" s="54" t="s">
        <v>48</v>
      </c>
      <c r="B53" s="28">
        <v>8153.1</v>
      </c>
      <c r="C53" s="30">
        <v>1613.5</v>
      </c>
      <c r="D53" s="60">
        <f t="shared" si="3"/>
        <v>19.79001852056273</v>
      </c>
      <c r="E53" s="63"/>
    </row>
    <row r="54" spans="1:5" ht="12.75">
      <c r="A54" s="40" t="s">
        <v>5</v>
      </c>
      <c r="B54" s="32">
        <f>SUM(B55:B58)</f>
        <v>348049</v>
      </c>
      <c r="C54" s="32">
        <f>SUM(C55:C58)</f>
        <v>300699.7</v>
      </c>
      <c r="D54" s="61">
        <f t="shared" si="3"/>
        <v>86.39579484497872</v>
      </c>
      <c r="E54" s="63"/>
    </row>
    <row r="55" spans="1:5" ht="12.75">
      <c r="A55" s="54" t="s">
        <v>49</v>
      </c>
      <c r="B55" s="28">
        <v>1531.5</v>
      </c>
      <c r="C55" s="30">
        <v>1419.6</v>
      </c>
      <c r="D55" s="60">
        <f t="shared" si="3"/>
        <v>92.69343780607248</v>
      </c>
      <c r="E55" s="62"/>
    </row>
    <row r="56" spans="1:4" ht="12.75">
      <c r="A56" s="54" t="s">
        <v>50</v>
      </c>
      <c r="B56" s="28">
        <v>320551.4</v>
      </c>
      <c r="C56" s="30">
        <v>280795</v>
      </c>
      <c r="D56" s="55">
        <f t="shared" si="3"/>
        <v>87.5974960645937</v>
      </c>
    </row>
    <row r="57" spans="1:4" ht="12.75">
      <c r="A57" s="54" t="s">
        <v>83</v>
      </c>
      <c r="B57" s="28">
        <v>19417.5</v>
      </c>
      <c r="C57" s="30">
        <v>12756.4</v>
      </c>
      <c r="D57" s="55">
        <f t="shared" si="3"/>
        <v>65.69537788077766</v>
      </c>
    </row>
    <row r="58" spans="1:4" ht="24">
      <c r="A58" s="54" t="s">
        <v>94</v>
      </c>
      <c r="B58" s="28">
        <v>6548.6</v>
      </c>
      <c r="C58" s="30">
        <v>5728.7</v>
      </c>
      <c r="D58" s="55">
        <f t="shared" si="3"/>
        <v>87.47976666768469</v>
      </c>
    </row>
    <row r="59" spans="1:4" ht="12.75">
      <c r="A59" s="40" t="s">
        <v>6</v>
      </c>
      <c r="B59" s="32">
        <f>SUM(B60:B64)</f>
        <v>592590.5</v>
      </c>
      <c r="C59" s="32">
        <f>SUM(C60:C64)</f>
        <v>515007.99999999994</v>
      </c>
      <c r="D59" s="42">
        <f t="shared" si="3"/>
        <v>86.90790689354621</v>
      </c>
    </row>
    <row r="60" spans="1:4" ht="12.75">
      <c r="A60" s="54" t="s">
        <v>51</v>
      </c>
      <c r="B60" s="28">
        <v>177880.3</v>
      </c>
      <c r="C60" s="30">
        <v>156318.3</v>
      </c>
      <c r="D60" s="55">
        <f t="shared" si="3"/>
        <v>87.87836539515618</v>
      </c>
    </row>
    <row r="61" spans="1:4" ht="12.75">
      <c r="A61" s="54" t="s">
        <v>52</v>
      </c>
      <c r="B61" s="28">
        <v>337264.7</v>
      </c>
      <c r="C61" s="30">
        <v>290376.8</v>
      </c>
      <c r="D61" s="55">
        <f t="shared" si="3"/>
        <v>86.09759633901798</v>
      </c>
    </row>
    <row r="62" spans="1:4" ht="12.75">
      <c r="A62" s="54" t="s">
        <v>77</v>
      </c>
      <c r="B62" s="28">
        <v>52198.2</v>
      </c>
      <c r="C62" s="30">
        <v>45576.5</v>
      </c>
      <c r="D62" s="55">
        <f t="shared" si="3"/>
        <v>87.3143135203896</v>
      </c>
    </row>
    <row r="63" spans="1:4" ht="12.75">
      <c r="A63" s="54" t="s">
        <v>53</v>
      </c>
      <c r="B63" s="28">
        <v>423.3</v>
      </c>
      <c r="C63" s="30">
        <v>423.3</v>
      </c>
      <c r="D63" s="55">
        <f t="shared" si="3"/>
        <v>100</v>
      </c>
    </row>
    <row r="64" spans="1:4" ht="12.75">
      <c r="A64" s="54" t="s">
        <v>54</v>
      </c>
      <c r="B64" s="28">
        <v>24824</v>
      </c>
      <c r="C64" s="30">
        <v>22313.1</v>
      </c>
      <c r="D64" s="55">
        <f t="shared" si="3"/>
        <v>89.88519174991943</v>
      </c>
    </row>
    <row r="65" spans="1:4" ht="12.75">
      <c r="A65" s="40" t="s">
        <v>34</v>
      </c>
      <c r="B65" s="32">
        <f>SUM(B66:B67)</f>
        <v>128919.1</v>
      </c>
      <c r="C65" s="32">
        <f>SUM(C66:C67)</f>
        <v>113972.7</v>
      </c>
      <c r="D65" s="42">
        <f t="shared" si="3"/>
        <v>88.40637267867987</v>
      </c>
    </row>
    <row r="66" spans="1:4" ht="12.75">
      <c r="A66" s="54" t="s">
        <v>55</v>
      </c>
      <c r="B66" s="28">
        <v>94459.1</v>
      </c>
      <c r="C66" s="30">
        <v>82995.2</v>
      </c>
      <c r="D66" s="55">
        <f t="shared" si="3"/>
        <v>87.86363621927373</v>
      </c>
    </row>
    <row r="67" spans="1:4" ht="12.75">
      <c r="A67" s="54" t="s">
        <v>56</v>
      </c>
      <c r="B67" s="28">
        <v>34460</v>
      </c>
      <c r="C67" s="30">
        <v>30977.5</v>
      </c>
      <c r="D67" s="55">
        <f t="shared" si="3"/>
        <v>89.89408009286129</v>
      </c>
    </row>
    <row r="68" spans="1:4" ht="12.75" customHeight="1" hidden="1">
      <c r="A68" s="40" t="s">
        <v>84</v>
      </c>
      <c r="B68" s="32">
        <f>B69</f>
        <v>0</v>
      </c>
      <c r="C68" s="32">
        <f>C69</f>
        <v>0</v>
      </c>
      <c r="D68" s="42">
        <v>0</v>
      </c>
    </row>
    <row r="69" spans="1:4" ht="12.75" customHeight="1" hidden="1">
      <c r="A69" s="54" t="s">
        <v>85</v>
      </c>
      <c r="B69" s="28">
        <v>0</v>
      </c>
      <c r="C69" s="30">
        <v>0</v>
      </c>
      <c r="D69" s="55">
        <v>0</v>
      </c>
    </row>
    <row r="70" spans="1:4" ht="12.75">
      <c r="A70" s="40" t="s">
        <v>7</v>
      </c>
      <c r="B70" s="32">
        <f>B71+B72+B73+B74+B75</f>
        <v>163851.4</v>
      </c>
      <c r="C70" s="32">
        <f>C71+C72+C73+C74+C75</f>
        <v>129675.4</v>
      </c>
      <c r="D70" s="42">
        <f aca="true" t="shared" si="4" ref="D70:D81">C70/B70*100</f>
        <v>79.14207629596085</v>
      </c>
    </row>
    <row r="71" spans="1:4" ht="12.75">
      <c r="A71" s="54" t="s">
        <v>57</v>
      </c>
      <c r="B71" s="28">
        <v>5609.3</v>
      </c>
      <c r="C71" s="30">
        <v>4795.3</v>
      </c>
      <c r="D71" s="55">
        <f t="shared" si="4"/>
        <v>85.4883853600271</v>
      </c>
    </row>
    <row r="72" spans="1:4" ht="12.75">
      <c r="A72" s="54" t="s">
        <v>58</v>
      </c>
      <c r="B72" s="28">
        <v>79013.7</v>
      </c>
      <c r="C72" s="30">
        <v>70740.4</v>
      </c>
      <c r="D72" s="55">
        <f t="shared" si="4"/>
        <v>89.52928416211365</v>
      </c>
    </row>
    <row r="73" spans="1:4" ht="12.75">
      <c r="A73" s="54" t="s">
        <v>59</v>
      </c>
      <c r="B73" s="28">
        <v>6441.6</v>
      </c>
      <c r="C73" s="30">
        <v>5635.7</v>
      </c>
      <c r="D73" s="55">
        <f t="shared" si="4"/>
        <v>87.48913313462494</v>
      </c>
    </row>
    <row r="74" spans="1:4" ht="12.75">
      <c r="A74" s="54" t="s">
        <v>60</v>
      </c>
      <c r="B74" s="28">
        <v>58393.7</v>
      </c>
      <c r="C74" s="30">
        <v>36372.6</v>
      </c>
      <c r="D74" s="55">
        <f t="shared" si="4"/>
        <v>62.28856880108642</v>
      </c>
    </row>
    <row r="75" spans="1:4" ht="12.75">
      <c r="A75" s="54" t="s">
        <v>61</v>
      </c>
      <c r="B75" s="28">
        <v>14393.1</v>
      </c>
      <c r="C75" s="30">
        <v>12131.4</v>
      </c>
      <c r="D75" s="55">
        <f t="shared" si="4"/>
        <v>84.28622048064696</v>
      </c>
    </row>
    <row r="76" spans="1:4" ht="12.75">
      <c r="A76" s="40" t="s">
        <v>35</v>
      </c>
      <c r="B76" s="32">
        <f>B77+B78+B79</f>
        <v>16913.100000000002</v>
      </c>
      <c r="C76" s="32">
        <f>C77+C78+C79</f>
        <v>14850.400000000001</v>
      </c>
      <c r="D76" s="42">
        <f t="shared" si="4"/>
        <v>87.80412816101129</v>
      </c>
    </row>
    <row r="77" spans="1:4" ht="12.75">
      <c r="A77" s="54" t="s">
        <v>89</v>
      </c>
      <c r="B77" s="28">
        <v>12017.2</v>
      </c>
      <c r="C77" s="28">
        <v>10415.1</v>
      </c>
      <c r="D77" s="55">
        <f t="shared" si="4"/>
        <v>86.66827547182372</v>
      </c>
    </row>
    <row r="78" spans="1:4" ht="12.75">
      <c r="A78" s="54" t="s">
        <v>98</v>
      </c>
      <c r="B78" s="28">
        <v>170.7</v>
      </c>
      <c r="C78" s="28">
        <v>111.2</v>
      </c>
      <c r="D78" s="55">
        <f t="shared" si="4"/>
        <v>65.14352665495021</v>
      </c>
    </row>
    <row r="79" spans="1:4" ht="12.75">
      <c r="A79" s="54" t="s">
        <v>88</v>
      </c>
      <c r="B79" s="28">
        <v>4725.2</v>
      </c>
      <c r="C79" s="28">
        <v>4324.1</v>
      </c>
      <c r="D79" s="55">
        <f t="shared" si="4"/>
        <v>91.51147041395075</v>
      </c>
    </row>
    <row r="80" spans="1:4" ht="12.75">
      <c r="A80" s="40" t="s">
        <v>36</v>
      </c>
      <c r="B80" s="32">
        <v>3237.7</v>
      </c>
      <c r="C80" s="32">
        <v>2985.3</v>
      </c>
      <c r="D80" s="42">
        <f t="shared" si="4"/>
        <v>92.20434258887484</v>
      </c>
    </row>
    <row r="81" spans="1:4" ht="12.75">
      <c r="A81" s="40" t="s">
        <v>28</v>
      </c>
      <c r="B81" s="32">
        <f>B34+B43+B45+B48+B54+B59+B65+B70+B76+B80</f>
        <v>1474119.6</v>
      </c>
      <c r="C81" s="41">
        <f>C34+C43+C45+C48+C54+C59+C65+C68+C70+C76+C80</f>
        <v>1255805.6999999997</v>
      </c>
      <c r="D81" s="42">
        <f t="shared" si="4"/>
        <v>85.19021794432416</v>
      </c>
    </row>
    <row r="82" spans="1:4" ht="24">
      <c r="A82" s="24" t="s">
        <v>29</v>
      </c>
      <c r="B82" s="32">
        <f>B32-B81</f>
        <v>-17000.04000000027</v>
      </c>
      <c r="C82" s="32">
        <f>C32-C81</f>
        <v>80409.4040000001</v>
      </c>
      <c r="D82" s="23"/>
    </row>
    <row r="83" spans="1:4" ht="12.75">
      <c r="A83" s="33"/>
      <c r="B83" s="34" t="s">
        <v>38</v>
      </c>
      <c r="C83" s="35"/>
      <c r="D83" s="8"/>
    </row>
    <row r="84" spans="1:4" ht="12.75">
      <c r="A84" s="36"/>
      <c r="B84" s="37"/>
      <c r="C84" s="38" t="s">
        <v>90</v>
      </c>
      <c r="D84" s="8"/>
    </row>
    <row r="85" spans="1:4" ht="22.5">
      <c r="A85" s="45" t="s">
        <v>1</v>
      </c>
      <c r="B85" s="43" t="s">
        <v>78</v>
      </c>
      <c r="C85" s="44" t="s">
        <v>32</v>
      </c>
      <c r="D85" s="8"/>
    </row>
    <row r="86" spans="1:7" ht="24">
      <c r="A86" s="1" t="s">
        <v>30</v>
      </c>
      <c r="B86" s="6">
        <f>B87+B92</f>
        <v>17000</v>
      </c>
      <c r="C86" s="6">
        <f>C87+C92</f>
        <v>-80409.5</v>
      </c>
      <c r="D86" s="8"/>
      <c r="G86" s="59"/>
    </row>
    <row r="87" spans="1:4" ht="24">
      <c r="A87" s="39" t="s">
        <v>87</v>
      </c>
      <c r="B87" s="47">
        <f>B88</f>
        <v>0</v>
      </c>
      <c r="C87" s="47">
        <f>C88</f>
        <v>0</v>
      </c>
      <c r="D87" s="8"/>
    </row>
    <row r="88" spans="1:4" ht="24">
      <c r="A88" s="2" t="s">
        <v>67</v>
      </c>
      <c r="B88" s="3">
        <v>0</v>
      </c>
      <c r="C88" s="3">
        <v>0</v>
      </c>
      <c r="D88" s="16"/>
    </row>
    <row r="89" spans="1:4" ht="36">
      <c r="A89" s="2" t="s">
        <v>68</v>
      </c>
      <c r="B89" s="3">
        <v>0</v>
      </c>
      <c r="C89" s="3">
        <v>0</v>
      </c>
      <c r="D89" s="16"/>
    </row>
    <row r="90" spans="1:4" ht="36">
      <c r="A90" s="5" t="s">
        <v>69</v>
      </c>
      <c r="B90" s="3">
        <v>0</v>
      </c>
      <c r="C90" s="3">
        <v>0</v>
      </c>
      <c r="D90" s="8"/>
    </row>
    <row r="91" spans="1:4" ht="48">
      <c r="A91" s="5" t="s">
        <v>70</v>
      </c>
      <c r="B91" s="3">
        <v>0</v>
      </c>
      <c r="C91" s="3">
        <v>0</v>
      </c>
      <c r="D91" s="16"/>
    </row>
    <row r="92" spans="1:4" ht="12.75">
      <c r="A92" s="48" t="s">
        <v>75</v>
      </c>
      <c r="B92" s="47">
        <f>B93</f>
        <v>17000</v>
      </c>
      <c r="C92" s="47">
        <f>C93</f>
        <v>-80409.5</v>
      </c>
      <c r="D92" s="16"/>
    </row>
    <row r="93" spans="1:4" ht="24">
      <c r="A93" s="5" t="s">
        <v>71</v>
      </c>
      <c r="B93" s="4">
        <f>B94+B98</f>
        <v>17000</v>
      </c>
      <c r="C93" s="4">
        <f>C94+C98</f>
        <v>-80409.5</v>
      </c>
      <c r="D93" s="16"/>
    </row>
    <row r="94" spans="1:4" ht="12.75">
      <c r="A94" s="5" t="s">
        <v>79</v>
      </c>
      <c r="B94" s="4">
        <v>-1457119.6</v>
      </c>
      <c r="C94" s="7">
        <v>-1366442.2</v>
      </c>
      <c r="D94" s="16"/>
    </row>
    <row r="95" spans="1:4" ht="12.75">
      <c r="A95" s="5" t="s">
        <v>80</v>
      </c>
      <c r="B95" s="4">
        <v>-1457119.6</v>
      </c>
      <c r="C95" s="7">
        <v>-1366442.2</v>
      </c>
      <c r="D95" s="8"/>
    </row>
    <row r="96" spans="1:4" ht="24.75">
      <c r="A96" s="5" t="s">
        <v>81</v>
      </c>
      <c r="B96" s="4">
        <v>-1457119.6</v>
      </c>
      <c r="C96" s="7">
        <v>-1366442.2</v>
      </c>
      <c r="D96" s="46"/>
    </row>
    <row r="97" spans="1:4" ht="24.75">
      <c r="A97" s="5" t="s">
        <v>82</v>
      </c>
      <c r="B97" s="4">
        <v>-1457119.6</v>
      </c>
      <c r="C97" s="7">
        <v>-1366442.2</v>
      </c>
      <c r="D97" s="46"/>
    </row>
    <row r="98" spans="1:4" ht="15">
      <c r="A98" s="5" t="s">
        <v>72</v>
      </c>
      <c r="B98" s="4">
        <v>1474119.6</v>
      </c>
      <c r="C98" s="7">
        <v>1286032.7</v>
      </c>
      <c r="D98" s="46"/>
    </row>
    <row r="99" spans="1:4" ht="15">
      <c r="A99" s="5" t="s">
        <v>73</v>
      </c>
      <c r="B99" s="4">
        <v>1474119.6</v>
      </c>
      <c r="C99" s="7">
        <v>1286036.7</v>
      </c>
      <c r="D99" s="46"/>
    </row>
    <row r="100" spans="1:4" ht="24.75">
      <c r="A100" s="5" t="s">
        <v>76</v>
      </c>
      <c r="B100" s="4">
        <v>1474119.6</v>
      </c>
      <c r="C100" s="7">
        <v>1286032.7</v>
      </c>
      <c r="D100" s="46"/>
    </row>
    <row r="101" spans="1:4" ht="24.75">
      <c r="A101" s="5" t="s">
        <v>74</v>
      </c>
      <c r="B101" s="4">
        <v>1474119.6</v>
      </c>
      <c r="C101" s="7">
        <v>1286032.7</v>
      </c>
      <c r="D101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7">
      <selection activeCell="B31" sqref="B31"/>
    </sheetView>
  </sheetViews>
  <sheetFormatPr defaultColWidth="9.00390625" defaultRowHeight="12.75"/>
  <cols>
    <col min="1" max="1" width="46.25390625" style="0" customWidth="1"/>
    <col min="2" max="2" width="23.125" style="0" customWidth="1"/>
    <col min="3" max="3" width="25.375" style="0" customWidth="1"/>
    <col min="4" max="4" width="13.75390625" style="0" customWidth="1"/>
  </cols>
  <sheetData>
    <row r="1" spans="1:4" ht="15.75">
      <c r="A1" s="73" t="s">
        <v>39</v>
      </c>
      <c r="B1" s="74"/>
      <c r="C1" s="74"/>
      <c r="D1" s="74"/>
    </row>
    <row r="2" spans="1:4" ht="15.75">
      <c r="A2" s="75" t="s">
        <v>92</v>
      </c>
      <c r="B2" s="76"/>
      <c r="C2" s="76"/>
      <c r="D2" s="76"/>
    </row>
    <row r="3" spans="1:4" ht="15.75">
      <c r="A3" s="77" t="s">
        <v>113</v>
      </c>
      <c r="B3" s="76"/>
      <c r="C3" s="76"/>
      <c r="D3" s="76"/>
    </row>
    <row r="4" spans="1:4" ht="15.75" thickBot="1">
      <c r="A4" s="9"/>
      <c r="B4" s="10"/>
      <c r="C4" s="11"/>
      <c r="D4" s="8" t="s">
        <v>63</v>
      </c>
    </row>
    <row r="5" spans="1:4" ht="15.7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258193.43</v>
      </c>
      <c r="C7" s="22">
        <f>C8+C11+C12+C16+C17+C18+C20+C21+C22+C23+C10</f>
        <v>261442.47</v>
      </c>
      <c r="D7" s="23">
        <f aca="true" t="shared" si="0" ref="D7:D22">C7/B7*100</f>
        <v>101.2583743900842</v>
      </c>
    </row>
    <row r="8" spans="1:4" ht="12.75">
      <c r="A8" s="24" t="s">
        <v>15</v>
      </c>
      <c r="B8" s="25">
        <f>B9</f>
        <v>115200</v>
      </c>
      <c r="C8" s="25">
        <f>C9</f>
        <v>117526.7</v>
      </c>
      <c r="D8" s="23">
        <f t="shared" si="0"/>
        <v>102.01970486111111</v>
      </c>
    </row>
    <row r="9" spans="1:4" ht="12.75">
      <c r="A9" s="26" t="s">
        <v>0</v>
      </c>
      <c r="B9" s="27">
        <v>115200</v>
      </c>
      <c r="C9" s="28">
        <v>117526.7</v>
      </c>
      <c r="D9" s="29">
        <f t="shared" si="0"/>
        <v>102.01970486111111</v>
      </c>
    </row>
    <row r="10" spans="1:4" ht="12.75">
      <c r="A10" s="24" t="s">
        <v>95</v>
      </c>
      <c r="B10" s="50">
        <v>15240</v>
      </c>
      <c r="C10" s="51">
        <v>15184.26</v>
      </c>
      <c r="D10" s="29">
        <f t="shared" si="0"/>
        <v>99.63425196850395</v>
      </c>
    </row>
    <row r="11" spans="1:4" ht="12.75">
      <c r="A11" s="24" t="s">
        <v>2</v>
      </c>
      <c r="B11" s="22">
        <v>15682</v>
      </c>
      <c r="C11" s="31">
        <v>16085.87</v>
      </c>
      <c r="D11" s="23">
        <f t="shared" si="0"/>
        <v>102.57537303915318</v>
      </c>
    </row>
    <row r="12" spans="1:4" ht="12.75">
      <c r="A12" s="24" t="s">
        <v>3</v>
      </c>
      <c r="B12" s="22">
        <f>B13+B14+B15</f>
        <v>18905</v>
      </c>
      <c r="C12" s="22">
        <f>C13+C14+C15</f>
        <v>19017.82</v>
      </c>
      <c r="D12" s="23">
        <f t="shared" si="0"/>
        <v>100.59677334038615</v>
      </c>
    </row>
    <row r="13" spans="1:4" ht="12.75">
      <c r="A13" s="26" t="s">
        <v>97</v>
      </c>
      <c r="B13" s="27">
        <v>2040</v>
      </c>
      <c r="C13" s="27">
        <v>2046.71</v>
      </c>
      <c r="D13" s="23">
        <f t="shared" si="0"/>
        <v>100.32892156862745</v>
      </c>
    </row>
    <row r="14" spans="1:4" ht="12.75">
      <c r="A14" s="26" t="s">
        <v>8</v>
      </c>
      <c r="B14" s="27">
        <v>555</v>
      </c>
      <c r="C14" s="27">
        <v>570.12</v>
      </c>
      <c r="D14" s="23">
        <f t="shared" si="0"/>
        <v>102.72432432432433</v>
      </c>
    </row>
    <row r="15" spans="1:4" ht="12.75">
      <c r="A15" s="26" t="s">
        <v>96</v>
      </c>
      <c r="B15" s="27">
        <v>16310</v>
      </c>
      <c r="C15" s="27">
        <v>16400.99</v>
      </c>
      <c r="D15" s="23">
        <f t="shared" si="0"/>
        <v>100.55787860208463</v>
      </c>
    </row>
    <row r="16" spans="1:4" ht="12.75">
      <c r="A16" s="24" t="s">
        <v>19</v>
      </c>
      <c r="B16" s="22">
        <v>3093</v>
      </c>
      <c r="C16" s="32">
        <v>3122.37</v>
      </c>
      <c r="D16" s="23">
        <f t="shared" si="0"/>
        <v>100.94956353055287</v>
      </c>
    </row>
    <row r="17" spans="1:4" ht="36">
      <c r="A17" s="24" t="s">
        <v>37</v>
      </c>
      <c r="B17" s="22">
        <v>34300</v>
      </c>
      <c r="C17" s="32">
        <v>34650.78</v>
      </c>
      <c r="D17" s="23">
        <f t="shared" si="0"/>
        <v>101.02268221574344</v>
      </c>
    </row>
    <row r="18" spans="1:4" ht="24">
      <c r="A18" s="24" t="s">
        <v>9</v>
      </c>
      <c r="B18" s="22">
        <f>B19</f>
        <v>176.6</v>
      </c>
      <c r="C18" s="22">
        <f>C19</f>
        <v>90.25</v>
      </c>
      <c r="D18" s="23">
        <f t="shared" si="0"/>
        <v>51.104190260475654</v>
      </c>
    </row>
    <row r="19" spans="1:4" ht="12.75">
      <c r="A19" s="26" t="s">
        <v>10</v>
      </c>
      <c r="B19" s="27">
        <v>176.6</v>
      </c>
      <c r="C19" s="30">
        <v>90.25</v>
      </c>
      <c r="D19" s="29">
        <f t="shared" si="0"/>
        <v>51.104190260475654</v>
      </c>
    </row>
    <row r="20" spans="1:4" ht="24">
      <c r="A20" s="24" t="s">
        <v>11</v>
      </c>
      <c r="B20" s="22">
        <v>3235.4</v>
      </c>
      <c r="C20" s="32">
        <v>3383.62</v>
      </c>
      <c r="D20" s="23">
        <f t="shared" si="0"/>
        <v>104.58119552451011</v>
      </c>
    </row>
    <row r="21" spans="1:4" ht="24">
      <c r="A21" s="24" t="s">
        <v>20</v>
      </c>
      <c r="B21" s="22">
        <v>50640</v>
      </c>
      <c r="C21" s="31">
        <v>50632.27</v>
      </c>
      <c r="D21" s="23">
        <f t="shared" si="0"/>
        <v>99.9847353870458</v>
      </c>
    </row>
    <row r="22" spans="1:4" ht="12.75">
      <c r="A22" s="24" t="s">
        <v>21</v>
      </c>
      <c r="B22" s="22">
        <v>643.4</v>
      </c>
      <c r="C22" s="31">
        <v>646.12</v>
      </c>
      <c r="D22" s="23">
        <f t="shared" si="0"/>
        <v>100.42275411874417</v>
      </c>
    </row>
    <row r="23" spans="1:4" ht="12.75">
      <c r="A23" s="24" t="s">
        <v>4</v>
      </c>
      <c r="B23" s="22">
        <v>1078.03</v>
      </c>
      <c r="C23" s="31">
        <v>1102.41</v>
      </c>
      <c r="D23" s="23" t="s">
        <v>62</v>
      </c>
    </row>
    <row r="24" spans="1:4" ht="12.75">
      <c r="A24" s="24" t="s">
        <v>16</v>
      </c>
      <c r="B24" s="22">
        <f>B25+B30+B31</f>
        <v>1263639.48</v>
      </c>
      <c r="C24" s="22">
        <f>C25+C30+C31</f>
        <v>1244986.7899999998</v>
      </c>
      <c r="D24" s="23">
        <f aca="true" t="shared" si="1" ref="D24:D32">C24/B24*100</f>
        <v>98.52389148208631</v>
      </c>
    </row>
    <row r="25" spans="1:4" ht="36">
      <c r="A25" s="26" t="s">
        <v>22</v>
      </c>
      <c r="B25" s="27">
        <f>B26+B27+B28+B29</f>
        <v>1262734.48</v>
      </c>
      <c r="C25" s="27">
        <f>C26+C27+C28+C29</f>
        <v>1244474.2699999998</v>
      </c>
      <c r="D25" s="29">
        <f t="shared" si="1"/>
        <v>98.55391530925803</v>
      </c>
    </row>
    <row r="26" spans="1:4" ht="24">
      <c r="A26" s="26" t="s">
        <v>23</v>
      </c>
      <c r="B26" s="27">
        <v>436075.41</v>
      </c>
      <c r="C26" s="30">
        <v>436075.41</v>
      </c>
      <c r="D26" s="29">
        <f t="shared" si="1"/>
        <v>100</v>
      </c>
    </row>
    <row r="27" spans="1:4" ht="24">
      <c r="A27" s="26" t="s">
        <v>24</v>
      </c>
      <c r="B27" s="27">
        <v>286687.17</v>
      </c>
      <c r="C27" s="30">
        <v>271393.52</v>
      </c>
      <c r="D27" s="29">
        <f t="shared" si="1"/>
        <v>94.66538736281782</v>
      </c>
    </row>
    <row r="28" spans="1:4" ht="24">
      <c r="A28" s="26" t="s">
        <v>25</v>
      </c>
      <c r="B28" s="27">
        <v>522302.7</v>
      </c>
      <c r="C28" s="30">
        <v>520310.64</v>
      </c>
      <c r="D28" s="29">
        <f t="shared" si="1"/>
        <v>99.61860047822843</v>
      </c>
    </row>
    <row r="29" spans="1:4" ht="12.75">
      <c r="A29" s="26" t="s">
        <v>26</v>
      </c>
      <c r="B29" s="27">
        <v>17669.2</v>
      </c>
      <c r="C29" s="30">
        <v>16694.7</v>
      </c>
      <c r="D29" s="29">
        <f t="shared" si="1"/>
        <v>94.48475312973989</v>
      </c>
    </row>
    <row r="30" spans="1:4" ht="12.75">
      <c r="A30" s="26" t="s">
        <v>64</v>
      </c>
      <c r="B30" s="27">
        <v>905</v>
      </c>
      <c r="C30" s="30">
        <v>904.4</v>
      </c>
      <c r="D30" s="29">
        <f t="shared" si="1"/>
        <v>99.93370165745856</v>
      </c>
    </row>
    <row r="31" spans="1:4" ht="48">
      <c r="A31" s="26" t="s">
        <v>65</v>
      </c>
      <c r="B31" s="27">
        <v>0</v>
      </c>
      <c r="C31" s="30">
        <v>-391.88</v>
      </c>
      <c r="D31" s="29" t="e">
        <f t="shared" si="1"/>
        <v>#DIV/0!</v>
      </c>
    </row>
    <row r="32" spans="1:4" ht="12.75">
      <c r="A32" s="70" t="s">
        <v>27</v>
      </c>
      <c r="B32" s="71">
        <f>B7+B24</f>
        <v>1521832.91</v>
      </c>
      <c r="C32" s="71">
        <f>C7+C24</f>
        <v>1506429.2599999998</v>
      </c>
      <c r="D32" s="72">
        <f t="shared" si="1"/>
        <v>98.9878225198849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99983.49999999999</v>
      </c>
      <c r="C34" s="32">
        <f>SUM(C35:C42)</f>
        <v>99774.70000000001</v>
      </c>
      <c r="D34" s="42">
        <f aca="true" t="shared" si="2" ref="D34:D40">C34/B34*100</f>
        <v>99.7911655423145</v>
      </c>
    </row>
    <row r="35" spans="1:4" ht="24">
      <c r="A35" s="54" t="s">
        <v>40</v>
      </c>
      <c r="B35" s="67">
        <v>1898</v>
      </c>
      <c r="C35" s="68">
        <v>1897.8</v>
      </c>
      <c r="D35" s="55">
        <f t="shared" si="2"/>
        <v>99.98946259220232</v>
      </c>
    </row>
    <row r="36" spans="1:4" ht="36">
      <c r="A36" s="54" t="s">
        <v>41</v>
      </c>
      <c r="B36" s="67">
        <v>1895</v>
      </c>
      <c r="C36" s="68">
        <v>1894.9</v>
      </c>
      <c r="D36" s="55">
        <f t="shared" si="2"/>
        <v>99.99472295514512</v>
      </c>
    </row>
    <row r="37" spans="1:4" ht="36">
      <c r="A37" s="54" t="s">
        <v>42</v>
      </c>
      <c r="B37" s="67">
        <v>74864.4</v>
      </c>
      <c r="C37" s="68">
        <v>74818.1</v>
      </c>
      <c r="D37" s="55">
        <f t="shared" si="2"/>
        <v>99.93815485063664</v>
      </c>
    </row>
    <row r="38" spans="1:4" ht="12.75">
      <c r="A38" s="54" t="s">
        <v>86</v>
      </c>
      <c r="B38" s="67">
        <v>5.9</v>
      </c>
      <c r="C38" s="68">
        <v>0</v>
      </c>
      <c r="D38" s="55">
        <f t="shared" si="2"/>
        <v>0</v>
      </c>
    </row>
    <row r="39" spans="1:4" ht="36">
      <c r="A39" s="54" t="s">
        <v>43</v>
      </c>
      <c r="B39" s="67">
        <v>7697</v>
      </c>
      <c r="C39" s="68">
        <v>7683.8</v>
      </c>
      <c r="D39" s="55">
        <f t="shared" si="2"/>
        <v>99.82850461218656</v>
      </c>
    </row>
    <row r="40" spans="1:4" ht="12.75">
      <c r="A40" s="54" t="s">
        <v>93</v>
      </c>
      <c r="B40" s="67">
        <v>0</v>
      </c>
      <c r="C40" s="68">
        <v>0</v>
      </c>
      <c r="D40" s="55" t="e">
        <f t="shared" si="2"/>
        <v>#DIV/0!</v>
      </c>
    </row>
    <row r="41" spans="1:4" ht="12.75">
      <c r="A41" s="54" t="s">
        <v>44</v>
      </c>
      <c r="B41" s="67">
        <v>0</v>
      </c>
      <c r="C41" s="68">
        <v>0</v>
      </c>
      <c r="D41" s="55">
        <v>0</v>
      </c>
    </row>
    <row r="42" spans="1:4" ht="12.75">
      <c r="A42" s="54" t="s">
        <v>45</v>
      </c>
      <c r="B42" s="67">
        <v>13623.2</v>
      </c>
      <c r="C42" s="68">
        <v>13480.1</v>
      </c>
      <c r="D42" s="55">
        <f aca="true" t="shared" si="3" ref="D42:D67">C42/B42*100</f>
        <v>98.94958600035234</v>
      </c>
    </row>
    <row r="43" spans="1:4" ht="12.75">
      <c r="A43" s="40" t="s">
        <v>33</v>
      </c>
      <c r="B43" s="65">
        <f>B44</f>
        <v>1291.2</v>
      </c>
      <c r="C43" s="65">
        <f>C44</f>
        <v>1291.2</v>
      </c>
      <c r="D43" s="42">
        <f t="shared" si="3"/>
        <v>100</v>
      </c>
    </row>
    <row r="44" spans="1:4" ht="12.75">
      <c r="A44" s="54" t="s">
        <v>46</v>
      </c>
      <c r="B44" s="67">
        <v>1291.2</v>
      </c>
      <c r="C44" s="68">
        <v>1291.2</v>
      </c>
      <c r="D44" s="42">
        <f t="shared" si="3"/>
        <v>100</v>
      </c>
    </row>
    <row r="45" spans="1:4" ht="24">
      <c r="A45" s="40" t="s">
        <v>13</v>
      </c>
      <c r="B45" s="65">
        <f>B46+B47</f>
        <v>5442.7</v>
      </c>
      <c r="C45" s="65">
        <f>C46+C47</f>
        <v>5441.5</v>
      </c>
      <c r="D45" s="42">
        <f t="shared" si="3"/>
        <v>99.97795211935254</v>
      </c>
    </row>
    <row r="46" spans="1:4" ht="12" customHeight="1">
      <c r="A46" s="56" t="s">
        <v>100</v>
      </c>
      <c r="B46" s="67">
        <v>5442.7</v>
      </c>
      <c r="C46" s="68">
        <v>5441.5</v>
      </c>
      <c r="D46" s="55">
        <f t="shared" si="3"/>
        <v>99.97795211935254</v>
      </c>
    </row>
    <row r="47" spans="1:4" ht="23.25" customHeight="1">
      <c r="A47" s="56" t="s">
        <v>101</v>
      </c>
      <c r="B47" s="67">
        <v>0</v>
      </c>
      <c r="C47" s="68">
        <v>0</v>
      </c>
      <c r="D47" s="55" t="e">
        <f t="shared" si="3"/>
        <v>#DIV/0!</v>
      </c>
    </row>
    <row r="48" spans="1:4" ht="12.75">
      <c r="A48" s="40" t="s">
        <v>14</v>
      </c>
      <c r="B48" s="65">
        <f>SUM(B49:B53)</f>
        <v>143691.19999999998</v>
      </c>
      <c r="C48" s="65">
        <f>SUM(C49:C53)</f>
        <v>141181.5</v>
      </c>
      <c r="D48" s="42">
        <f t="shared" si="3"/>
        <v>98.2534073067801</v>
      </c>
    </row>
    <row r="49" spans="1:4" ht="12.75">
      <c r="A49" s="54" t="s">
        <v>108</v>
      </c>
      <c r="B49" s="67">
        <v>100</v>
      </c>
      <c r="C49" s="67">
        <v>100</v>
      </c>
      <c r="D49" s="55">
        <f t="shared" si="3"/>
        <v>100</v>
      </c>
    </row>
    <row r="50" spans="1:4" ht="12.75">
      <c r="A50" s="54" t="s">
        <v>66</v>
      </c>
      <c r="B50" s="67">
        <v>25772</v>
      </c>
      <c r="C50" s="68">
        <v>25771.9</v>
      </c>
      <c r="D50" s="55">
        <f t="shared" si="3"/>
        <v>99.99961198199597</v>
      </c>
    </row>
    <row r="51" spans="1:5" ht="12.75">
      <c r="A51" s="54" t="s">
        <v>47</v>
      </c>
      <c r="B51" s="67">
        <v>27131.3</v>
      </c>
      <c r="C51" s="68">
        <v>26930.2</v>
      </c>
      <c r="D51" s="60">
        <f t="shared" si="3"/>
        <v>99.25878966359888</v>
      </c>
      <c r="E51" s="62"/>
    </row>
    <row r="52" spans="1:5" ht="12.75">
      <c r="A52" s="54" t="s">
        <v>91</v>
      </c>
      <c r="B52" s="67">
        <v>86459</v>
      </c>
      <c r="C52" s="68">
        <v>84978.1</v>
      </c>
      <c r="D52" s="60">
        <f t="shared" si="3"/>
        <v>98.28716501463121</v>
      </c>
      <c r="E52" s="63"/>
    </row>
    <row r="53" spans="1:5" ht="12.75">
      <c r="A53" s="54" t="s">
        <v>48</v>
      </c>
      <c r="B53" s="67">
        <v>4228.9</v>
      </c>
      <c r="C53" s="68">
        <v>3401.3</v>
      </c>
      <c r="D53" s="60">
        <f t="shared" si="3"/>
        <v>80.42989902811607</v>
      </c>
      <c r="E53" s="63"/>
    </row>
    <row r="54" spans="1:5" ht="12.75">
      <c r="A54" s="40" t="s">
        <v>5</v>
      </c>
      <c r="B54" s="65">
        <f>SUM(B55:B58)</f>
        <v>336697.4</v>
      </c>
      <c r="C54" s="65">
        <f>SUM(C55:C58)</f>
        <v>325953.6</v>
      </c>
      <c r="D54" s="61">
        <f t="shared" si="3"/>
        <v>96.80906356865243</v>
      </c>
      <c r="E54" s="63"/>
    </row>
    <row r="55" spans="1:5" ht="12.75">
      <c r="A55" s="54" t="s">
        <v>49</v>
      </c>
      <c r="B55" s="67">
        <v>1679.7</v>
      </c>
      <c r="C55" s="68">
        <v>1659.3</v>
      </c>
      <c r="D55" s="60">
        <f t="shared" si="3"/>
        <v>98.78549741025182</v>
      </c>
      <c r="E55" s="62"/>
    </row>
    <row r="56" spans="1:4" ht="12.75">
      <c r="A56" s="54" t="s">
        <v>50</v>
      </c>
      <c r="B56" s="67">
        <v>308834.1</v>
      </c>
      <c r="C56" s="68">
        <v>298258</v>
      </c>
      <c r="D56" s="55">
        <f t="shared" si="3"/>
        <v>96.575475311826</v>
      </c>
    </row>
    <row r="57" spans="1:4" ht="12.75">
      <c r="A57" s="54" t="s">
        <v>83</v>
      </c>
      <c r="B57" s="67">
        <v>19267.9</v>
      </c>
      <c r="C57" s="68">
        <v>19120.8</v>
      </c>
      <c r="D57" s="55">
        <f t="shared" si="3"/>
        <v>99.2365540614182</v>
      </c>
    </row>
    <row r="58" spans="1:4" ht="24">
      <c r="A58" s="54" t="s">
        <v>94</v>
      </c>
      <c r="B58" s="67">
        <v>6915.7</v>
      </c>
      <c r="C58" s="68">
        <v>6915.5</v>
      </c>
      <c r="D58" s="55">
        <f t="shared" si="3"/>
        <v>99.99710802955593</v>
      </c>
    </row>
    <row r="59" spans="1:4" ht="12.75">
      <c r="A59" s="40" t="s">
        <v>6</v>
      </c>
      <c r="B59" s="65">
        <f>SUM(B60:B64)</f>
        <v>605543.3</v>
      </c>
      <c r="C59" s="65">
        <f>SUM(C60:C64)</f>
        <v>597828.2</v>
      </c>
      <c r="D59" s="42">
        <f t="shared" si="3"/>
        <v>98.72592100350212</v>
      </c>
    </row>
    <row r="60" spans="1:4" ht="12.75">
      <c r="A60" s="54" t="s">
        <v>51</v>
      </c>
      <c r="B60" s="67">
        <v>183636.1</v>
      </c>
      <c r="C60" s="68">
        <v>182417.8</v>
      </c>
      <c r="D60" s="55">
        <f t="shared" si="3"/>
        <v>99.33656835447931</v>
      </c>
    </row>
    <row r="61" spans="1:4" ht="12.75">
      <c r="A61" s="54" t="s">
        <v>52</v>
      </c>
      <c r="B61" s="67">
        <v>342169.3</v>
      </c>
      <c r="C61" s="68">
        <v>336113.6</v>
      </c>
      <c r="D61" s="55">
        <f t="shared" si="3"/>
        <v>98.2302035863533</v>
      </c>
    </row>
    <row r="62" spans="1:4" ht="12.75">
      <c r="A62" s="54" t="s">
        <v>77</v>
      </c>
      <c r="B62" s="67">
        <v>53832</v>
      </c>
      <c r="C62" s="68">
        <v>53610.5</v>
      </c>
      <c r="D62" s="55">
        <f t="shared" si="3"/>
        <v>99.58853470054986</v>
      </c>
    </row>
    <row r="63" spans="1:4" ht="12.75">
      <c r="A63" s="54" t="s">
        <v>53</v>
      </c>
      <c r="B63" s="67">
        <v>423.3</v>
      </c>
      <c r="C63" s="68">
        <v>423.3</v>
      </c>
      <c r="D63" s="55">
        <f t="shared" si="3"/>
        <v>100</v>
      </c>
    </row>
    <row r="64" spans="1:4" ht="12.75">
      <c r="A64" s="54" t="s">
        <v>54</v>
      </c>
      <c r="B64" s="67">
        <v>25482.6</v>
      </c>
      <c r="C64" s="68">
        <v>25263</v>
      </c>
      <c r="D64" s="55">
        <f t="shared" si="3"/>
        <v>99.13823550187188</v>
      </c>
    </row>
    <row r="65" spans="1:4" ht="12.75">
      <c r="A65" s="64" t="s">
        <v>34</v>
      </c>
      <c r="B65" s="65">
        <f>SUM(B66:B67)</f>
        <v>133810.6</v>
      </c>
      <c r="C65" s="65">
        <f>SUM(C66:C67)</f>
        <v>133299.5</v>
      </c>
      <c r="D65" s="66">
        <f t="shared" si="3"/>
        <v>99.61804221788108</v>
      </c>
    </row>
    <row r="66" spans="1:4" ht="12.75">
      <c r="A66" s="54" t="s">
        <v>55</v>
      </c>
      <c r="B66" s="67">
        <v>97671.2</v>
      </c>
      <c r="C66" s="68">
        <v>97371.8</v>
      </c>
      <c r="D66" s="55">
        <f t="shared" si="3"/>
        <v>99.69346132739231</v>
      </c>
    </row>
    <row r="67" spans="1:4" ht="12.75">
      <c r="A67" s="54" t="s">
        <v>56</v>
      </c>
      <c r="B67" s="67">
        <v>36139.4</v>
      </c>
      <c r="C67" s="68">
        <v>35927.7</v>
      </c>
      <c r="D67" s="55">
        <f t="shared" si="3"/>
        <v>99.41421274287895</v>
      </c>
    </row>
    <row r="68" spans="1:4" ht="12.75" customHeight="1" hidden="1">
      <c r="A68" s="40" t="s">
        <v>84</v>
      </c>
      <c r="B68" s="65">
        <f>B69</f>
        <v>0</v>
      </c>
      <c r="C68" s="65">
        <f>C69</f>
        <v>0</v>
      </c>
      <c r="D68" s="42">
        <v>0</v>
      </c>
    </row>
    <row r="69" spans="1:4" ht="12.75" customHeight="1" hidden="1">
      <c r="A69" s="54" t="s">
        <v>85</v>
      </c>
      <c r="B69" s="67">
        <v>0</v>
      </c>
      <c r="C69" s="68">
        <v>0</v>
      </c>
      <c r="D69" s="55">
        <v>0</v>
      </c>
    </row>
    <row r="70" spans="1:4" ht="12.75">
      <c r="A70" s="40" t="s">
        <v>7</v>
      </c>
      <c r="B70" s="65">
        <f>B71+B72+B73+B74+B75</f>
        <v>161551.5</v>
      </c>
      <c r="C70" s="65">
        <f>C71+C72+C73+C74+C75</f>
        <v>161171.4</v>
      </c>
      <c r="D70" s="42">
        <f aca="true" t="shared" si="4" ref="D70:D81">C70/B70*100</f>
        <v>99.76471899053861</v>
      </c>
    </row>
    <row r="71" spans="1:4" ht="12.75">
      <c r="A71" s="54" t="s">
        <v>57</v>
      </c>
      <c r="B71" s="67">
        <v>5665.3</v>
      </c>
      <c r="C71" s="68">
        <v>5665.3</v>
      </c>
      <c r="D71" s="55">
        <f t="shared" si="4"/>
        <v>100</v>
      </c>
    </row>
    <row r="72" spans="1:4" ht="12.75">
      <c r="A72" s="54" t="s">
        <v>58</v>
      </c>
      <c r="B72" s="67">
        <v>79549.2</v>
      </c>
      <c r="C72" s="68">
        <v>79518</v>
      </c>
      <c r="D72" s="55">
        <f t="shared" si="4"/>
        <v>99.96077898960644</v>
      </c>
    </row>
    <row r="73" spans="1:4" ht="12.75">
      <c r="A73" s="54" t="s">
        <v>59</v>
      </c>
      <c r="B73" s="67">
        <v>6053.3</v>
      </c>
      <c r="C73" s="68">
        <v>6004.7</v>
      </c>
      <c r="D73" s="55">
        <f t="shared" si="4"/>
        <v>99.19713214279814</v>
      </c>
    </row>
    <row r="74" spans="1:4" ht="12.75">
      <c r="A74" s="54" t="s">
        <v>60</v>
      </c>
      <c r="B74" s="67">
        <v>56107.4</v>
      </c>
      <c r="C74" s="68">
        <v>55810.1</v>
      </c>
      <c r="D74" s="55">
        <f t="shared" si="4"/>
        <v>99.47012337053579</v>
      </c>
    </row>
    <row r="75" spans="1:4" ht="12.75">
      <c r="A75" s="54" t="s">
        <v>61</v>
      </c>
      <c r="B75" s="67">
        <v>14176.3</v>
      </c>
      <c r="C75" s="68">
        <v>14173.3</v>
      </c>
      <c r="D75" s="55">
        <f t="shared" si="4"/>
        <v>99.97883791962641</v>
      </c>
    </row>
    <row r="76" spans="1:4" ht="12.75">
      <c r="A76" s="40" t="s">
        <v>35</v>
      </c>
      <c r="B76" s="65">
        <f>B77+B78+B79</f>
        <v>18036.3</v>
      </c>
      <c r="C76" s="65">
        <f>C77+C78+C79</f>
        <v>17842.199999999997</v>
      </c>
      <c r="D76" s="42">
        <f t="shared" si="4"/>
        <v>98.92383692886013</v>
      </c>
    </row>
    <row r="77" spans="1:4" ht="12.75">
      <c r="A77" s="54" t="s">
        <v>89</v>
      </c>
      <c r="B77" s="67">
        <v>12893.4</v>
      </c>
      <c r="C77" s="67">
        <v>12700.3</v>
      </c>
      <c r="D77" s="55">
        <f t="shared" si="4"/>
        <v>98.50233452774287</v>
      </c>
    </row>
    <row r="78" spans="1:4" ht="12.75">
      <c r="A78" s="54" t="s">
        <v>98</v>
      </c>
      <c r="B78" s="67">
        <v>109.4</v>
      </c>
      <c r="C78" s="67">
        <v>109.4</v>
      </c>
      <c r="D78" s="55">
        <f t="shared" si="4"/>
        <v>100</v>
      </c>
    </row>
    <row r="79" spans="1:4" ht="12.75">
      <c r="A79" s="54" t="s">
        <v>88</v>
      </c>
      <c r="B79" s="67">
        <v>5033.5</v>
      </c>
      <c r="C79" s="67">
        <v>5032.5</v>
      </c>
      <c r="D79" s="55">
        <f t="shared" si="4"/>
        <v>99.98013310817522</v>
      </c>
    </row>
    <row r="80" spans="1:4" ht="12.75">
      <c r="A80" s="64" t="s">
        <v>36</v>
      </c>
      <c r="B80" s="65">
        <v>3367.8</v>
      </c>
      <c r="C80" s="65">
        <v>3367.8</v>
      </c>
      <c r="D80" s="66">
        <f t="shared" si="4"/>
        <v>100</v>
      </c>
    </row>
    <row r="81" spans="1:4" ht="12.75">
      <c r="A81" s="64" t="s">
        <v>28</v>
      </c>
      <c r="B81" s="65">
        <f>B34+B43+B45+B48+B54+B59+B65+B70+B76+B80</f>
        <v>1509415.5000000002</v>
      </c>
      <c r="C81" s="69">
        <f>C34+C43+C45+C48+C54+C59+C65+C68+C70+C76+C80</f>
        <v>1487151.5999999999</v>
      </c>
      <c r="D81" s="66">
        <f t="shared" si="4"/>
        <v>98.5249985838889</v>
      </c>
    </row>
    <row r="82" spans="1:4" ht="24">
      <c r="A82" s="24" t="s">
        <v>29</v>
      </c>
      <c r="B82" s="32">
        <f>B32-B81</f>
        <v>12417.409999999683</v>
      </c>
      <c r="C82" s="32">
        <f>C32-C81</f>
        <v>19277.659999999916</v>
      </c>
      <c r="D82" s="23"/>
    </row>
    <row r="83" spans="1:4" ht="12.75">
      <c r="A83" s="33"/>
      <c r="B83" s="34" t="s">
        <v>38</v>
      </c>
      <c r="C83" s="35"/>
      <c r="D83" s="8"/>
    </row>
    <row r="84" spans="1:4" ht="12.75">
      <c r="A84" s="36"/>
      <c r="B84" s="37"/>
      <c r="C84" s="38" t="s">
        <v>90</v>
      </c>
      <c r="D84" s="8"/>
    </row>
    <row r="85" spans="1:4" ht="22.5">
      <c r="A85" s="45" t="s">
        <v>1</v>
      </c>
      <c r="B85" s="43" t="s">
        <v>78</v>
      </c>
      <c r="C85" s="44" t="s">
        <v>32</v>
      </c>
      <c r="D85" s="8"/>
    </row>
    <row r="86" spans="1:7" ht="24">
      <c r="A86" s="1" t="s">
        <v>30</v>
      </c>
      <c r="B86" s="6">
        <f>B87+B92</f>
        <v>-12417.4</v>
      </c>
      <c r="C86" s="6">
        <f>C87+C92</f>
        <v>64325.200000000186</v>
      </c>
      <c r="D86" s="8"/>
      <c r="G86" s="59"/>
    </row>
    <row r="87" spans="1:4" ht="24">
      <c r="A87" s="39" t="s">
        <v>87</v>
      </c>
      <c r="B87" s="47">
        <f>B88</f>
        <v>0</v>
      </c>
      <c r="C87" s="47">
        <f>C88</f>
        <v>0</v>
      </c>
      <c r="D87" s="8"/>
    </row>
    <row r="88" spans="1:4" ht="24">
      <c r="A88" s="2" t="s">
        <v>67</v>
      </c>
      <c r="B88" s="3">
        <v>0</v>
      </c>
      <c r="C88" s="3">
        <v>0</v>
      </c>
      <c r="D88" s="16"/>
    </row>
    <row r="89" spans="1:4" ht="36">
      <c r="A89" s="2" t="s">
        <v>68</v>
      </c>
      <c r="B89" s="3">
        <v>0</v>
      </c>
      <c r="C89" s="3">
        <v>0</v>
      </c>
      <c r="D89" s="16"/>
    </row>
    <row r="90" spans="1:4" ht="36">
      <c r="A90" s="5" t="s">
        <v>69</v>
      </c>
      <c r="B90" s="3">
        <v>0</v>
      </c>
      <c r="C90" s="3">
        <v>0</v>
      </c>
      <c r="D90" s="8"/>
    </row>
    <row r="91" spans="1:4" ht="48">
      <c r="A91" s="5" t="s">
        <v>70</v>
      </c>
      <c r="B91" s="3">
        <v>0</v>
      </c>
      <c r="C91" s="3">
        <v>0</v>
      </c>
      <c r="D91" s="16"/>
    </row>
    <row r="92" spans="1:4" ht="12.75">
      <c r="A92" s="48" t="s">
        <v>75</v>
      </c>
      <c r="B92" s="47">
        <f>B93</f>
        <v>-12417.4</v>
      </c>
      <c r="C92" s="47">
        <f>C93</f>
        <v>64325.200000000186</v>
      </c>
      <c r="D92" s="16"/>
    </row>
    <row r="93" spans="1:4" ht="24">
      <c r="A93" s="5" t="s">
        <v>71</v>
      </c>
      <c r="B93" s="4">
        <f>B94+B98</f>
        <v>-12417.4</v>
      </c>
      <c r="C93" s="4">
        <f>C94+C98</f>
        <v>64325.200000000186</v>
      </c>
      <c r="D93" s="16"/>
    </row>
    <row r="94" spans="1:4" ht="12.75">
      <c r="A94" s="5" t="s">
        <v>79</v>
      </c>
      <c r="B94" s="4">
        <v>-12417.4</v>
      </c>
      <c r="C94" s="7">
        <v>-1425820.9</v>
      </c>
      <c r="D94" s="16"/>
    </row>
    <row r="95" spans="1:4" ht="12.75">
      <c r="A95" s="5" t="s">
        <v>80</v>
      </c>
      <c r="B95" s="4">
        <v>-12417.4</v>
      </c>
      <c r="C95" s="7">
        <v>-1425820.9</v>
      </c>
      <c r="D95" s="8"/>
    </row>
    <row r="96" spans="1:4" ht="24.75">
      <c r="A96" s="5" t="s">
        <v>81</v>
      </c>
      <c r="B96" s="4">
        <v>-12417.4</v>
      </c>
      <c r="C96" s="7">
        <v>-1425820.9</v>
      </c>
      <c r="D96" s="46"/>
    </row>
    <row r="97" spans="1:4" ht="24.75">
      <c r="A97" s="5" t="s">
        <v>82</v>
      </c>
      <c r="B97" s="4">
        <v>-12417.4</v>
      </c>
      <c r="C97" s="7">
        <v>-1425820.9</v>
      </c>
      <c r="D97" s="46"/>
    </row>
    <row r="98" spans="1:4" ht="15">
      <c r="A98" s="5" t="s">
        <v>72</v>
      </c>
      <c r="B98" s="4">
        <v>0</v>
      </c>
      <c r="C98" s="7">
        <v>1490146.1</v>
      </c>
      <c r="D98" s="46"/>
    </row>
    <row r="99" spans="1:4" ht="15">
      <c r="A99" s="5" t="s">
        <v>73</v>
      </c>
      <c r="B99" s="4">
        <v>0</v>
      </c>
      <c r="C99" s="7">
        <v>1490146.1</v>
      </c>
      <c r="D99" s="46"/>
    </row>
    <row r="100" spans="1:4" ht="24.75">
      <c r="A100" s="5" t="s">
        <v>76</v>
      </c>
      <c r="B100" s="4">
        <v>0</v>
      </c>
      <c r="C100" s="7">
        <v>1490146.1</v>
      </c>
      <c r="D100" s="46"/>
    </row>
    <row r="101" spans="1:4" ht="24.75">
      <c r="A101" s="5" t="s">
        <v>74</v>
      </c>
      <c r="B101" s="4">
        <v>0</v>
      </c>
      <c r="C101" s="7">
        <v>1490146.1</v>
      </c>
      <c r="D101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75">
      <selection activeCell="A33" sqref="A33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</cols>
  <sheetData>
    <row r="1" spans="1:4" ht="15.75">
      <c r="A1" s="73" t="s">
        <v>39</v>
      </c>
      <c r="B1" s="74"/>
      <c r="C1" s="74"/>
      <c r="D1" s="74"/>
    </row>
    <row r="2" spans="1:4" ht="15.75">
      <c r="A2" s="75" t="s">
        <v>92</v>
      </c>
      <c r="B2" s="76"/>
      <c r="C2" s="76"/>
      <c r="D2" s="76"/>
    </row>
    <row r="3" spans="1:4" ht="15.75">
      <c r="A3" s="77" t="s">
        <v>102</v>
      </c>
      <c r="B3" s="76"/>
      <c r="C3" s="76"/>
      <c r="D3" s="76"/>
    </row>
    <row r="4" spans="1:4" ht="15.75" thickBot="1">
      <c r="A4" s="9"/>
      <c r="B4" s="10"/>
      <c r="C4" s="11"/>
      <c r="D4" s="8" t="s">
        <v>63</v>
      </c>
    </row>
    <row r="5" spans="1:4" ht="15.7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180550</v>
      </c>
      <c r="C7" s="22">
        <f>C8+C11+C12+C16+C17+C18+C20+C21+C22+C23+C10</f>
        <v>28093.2</v>
      </c>
      <c r="D7" s="23">
        <f aca="true" t="shared" si="0" ref="D7:D20">C7/B7*100</f>
        <v>15.559789531985599</v>
      </c>
    </row>
    <row r="8" spans="1:4" ht="12.75">
      <c r="A8" s="24" t="s">
        <v>15</v>
      </c>
      <c r="B8" s="25">
        <f>B9</f>
        <v>105110</v>
      </c>
      <c r="C8" s="25">
        <f>C9</f>
        <v>14490.5</v>
      </c>
      <c r="D8" s="23">
        <f t="shared" si="0"/>
        <v>13.786033679002948</v>
      </c>
    </row>
    <row r="9" spans="1:4" ht="12.75">
      <c r="A9" s="26" t="s">
        <v>0</v>
      </c>
      <c r="B9" s="27">
        <v>105110</v>
      </c>
      <c r="C9" s="28">
        <v>14490.5</v>
      </c>
      <c r="D9" s="29">
        <f t="shared" si="0"/>
        <v>13.786033679002948</v>
      </c>
    </row>
    <row r="10" spans="1:4" ht="12.75">
      <c r="A10" s="24" t="s">
        <v>95</v>
      </c>
      <c r="B10" s="50">
        <v>14890</v>
      </c>
      <c r="C10" s="51">
        <v>1149.4</v>
      </c>
      <c r="D10" s="29">
        <f>C10/B10*100</f>
        <v>7.719274680993957</v>
      </c>
    </row>
    <row r="11" spans="1:4" ht="12.75">
      <c r="A11" s="24" t="s">
        <v>2</v>
      </c>
      <c r="B11" s="22">
        <v>8643</v>
      </c>
      <c r="C11" s="31">
        <v>1378</v>
      </c>
      <c r="D11" s="23">
        <f t="shared" si="0"/>
        <v>15.943538123336804</v>
      </c>
    </row>
    <row r="12" spans="1:4" ht="12.75">
      <c r="A12" s="24" t="s">
        <v>3</v>
      </c>
      <c r="B12" s="22">
        <f>B13+B14+B15</f>
        <v>13870</v>
      </c>
      <c r="C12" s="22">
        <f>C13+C14+C15</f>
        <v>1094.5</v>
      </c>
      <c r="D12" s="23">
        <f t="shared" si="0"/>
        <v>7.891131939437636</v>
      </c>
    </row>
    <row r="13" spans="1:4" ht="12.75">
      <c r="A13" s="26" t="s">
        <v>97</v>
      </c>
      <c r="B13" s="22">
        <v>2040</v>
      </c>
      <c r="C13" s="27">
        <v>132.2</v>
      </c>
      <c r="D13" s="23">
        <f t="shared" si="0"/>
        <v>6.480392156862745</v>
      </c>
    </row>
    <row r="14" spans="1:4" ht="12.75">
      <c r="A14" s="26" t="s">
        <v>8</v>
      </c>
      <c r="B14" s="27">
        <v>530</v>
      </c>
      <c r="C14" s="27">
        <v>39.1</v>
      </c>
      <c r="D14" s="23">
        <f t="shared" si="0"/>
        <v>7.3773584905660385</v>
      </c>
    </row>
    <row r="15" spans="1:4" ht="12.75">
      <c r="A15" s="26" t="s">
        <v>96</v>
      </c>
      <c r="B15" s="27">
        <v>11300</v>
      </c>
      <c r="C15" s="27">
        <v>923.2</v>
      </c>
      <c r="D15" s="23">
        <f t="shared" si="0"/>
        <v>8.169911504424778</v>
      </c>
    </row>
    <row r="16" spans="1:4" ht="12.75">
      <c r="A16" s="24" t="s">
        <v>19</v>
      </c>
      <c r="B16" s="22">
        <v>2610</v>
      </c>
      <c r="C16" s="32">
        <v>279.7</v>
      </c>
      <c r="D16" s="23">
        <f t="shared" si="0"/>
        <v>10.716475095785439</v>
      </c>
    </row>
    <row r="17" spans="1:4" ht="36">
      <c r="A17" s="24" t="s">
        <v>37</v>
      </c>
      <c r="B17" s="22">
        <v>28280</v>
      </c>
      <c r="C17" s="32">
        <v>4268.9</v>
      </c>
      <c r="D17" s="23">
        <f t="shared" si="0"/>
        <v>15.095120226308346</v>
      </c>
    </row>
    <row r="18" spans="1:4" ht="24">
      <c r="A18" s="24" t="s">
        <v>9</v>
      </c>
      <c r="B18" s="22">
        <f>B19</f>
        <v>90</v>
      </c>
      <c r="C18" s="22">
        <f>C19</f>
        <v>-1.9</v>
      </c>
      <c r="D18" s="23">
        <f t="shared" si="0"/>
        <v>-2.111111111111111</v>
      </c>
    </row>
    <row r="19" spans="1:4" ht="12.75">
      <c r="A19" s="26" t="s">
        <v>10</v>
      </c>
      <c r="B19" s="27">
        <v>90</v>
      </c>
      <c r="C19" s="30">
        <v>-1.9</v>
      </c>
      <c r="D19" s="29">
        <f t="shared" si="0"/>
        <v>-2.111111111111111</v>
      </c>
    </row>
    <row r="20" spans="1:4" ht="24">
      <c r="A20" s="24" t="s">
        <v>11</v>
      </c>
      <c r="B20" s="22">
        <v>2887</v>
      </c>
      <c r="C20" s="32">
        <v>497.2</v>
      </c>
      <c r="D20" s="23">
        <f t="shared" si="0"/>
        <v>17.222029788708003</v>
      </c>
    </row>
    <row r="21" spans="1:4" ht="24">
      <c r="A21" s="24" t="s">
        <v>20</v>
      </c>
      <c r="B21" s="22">
        <v>4000</v>
      </c>
      <c r="C21" s="31">
        <v>4613.7</v>
      </c>
      <c r="D21" s="23" t="s">
        <v>62</v>
      </c>
    </row>
    <row r="22" spans="1:4" ht="12.75">
      <c r="A22" s="24" t="s">
        <v>21</v>
      </c>
      <c r="B22" s="22">
        <v>170</v>
      </c>
      <c r="C22" s="31">
        <v>16.9</v>
      </c>
      <c r="D22" s="23">
        <f>C22/B22*100</f>
        <v>9.941176470588234</v>
      </c>
    </row>
    <row r="23" spans="1:4" ht="12.75">
      <c r="A23" s="24" t="s">
        <v>4</v>
      </c>
      <c r="B23" s="22">
        <v>0</v>
      </c>
      <c r="C23" s="31">
        <v>306.3</v>
      </c>
      <c r="D23" s="23" t="s">
        <v>62</v>
      </c>
    </row>
    <row r="24" spans="1:4" ht="12.75">
      <c r="A24" s="24" t="s">
        <v>16</v>
      </c>
      <c r="B24" s="22">
        <f>B25+B30+B31</f>
        <v>730432.5999999999</v>
      </c>
      <c r="C24" s="22">
        <f>C25+C30+C31</f>
        <v>117124.9</v>
      </c>
      <c r="D24" s="23">
        <f aca="true" t="shared" si="1" ref="D24:D31">C24/B24*100</f>
        <v>16.035004461739526</v>
      </c>
    </row>
    <row r="25" spans="1:4" ht="36">
      <c r="A25" s="26" t="s">
        <v>22</v>
      </c>
      <c r="B25" s="27">
        <f>B26+B27+B28+B29</f>
        <v>720432.5999999999</v>
      </c>
      <c r="C25" s="27">
        <f>C26+C27+C28+C29</f>
        <v>117227.4</v>
      </c>
      <c r="D25" s="29">
        <f t="shared" si="1"/>
        <v>16.27180668948074</v>
      </c>
    </row>
    <row r="26" spans="1:4" ht="24">
      <c r="A26" s="26" t="s">
        <v>23</v>
      </c>
      <c r="B26" s="27">
        <v>218062.3</v>
      </c>
      <c r="C26" s="30">
        <v>58815.1</v>
      </c>
      <c r="D26" s="29">
        <f t="shared" si="1"/>
        <v>26.971695703475568</v>
      </c>
    </row>
    <row r="27" spans="1:4" ht="24">
      <c r="A27" s="26" t="s">
        <v>24</v>
      </c>
      <c r="B27" s="27">
        <v>70279.3</v>
      </c>
      <c r="C27" s="30">
        <v>2198</v>
      </c>
      <c r="D27" s="29">
        <f t="shared" si="1"/>
        <v>3.127521190450104</v>
      </c>
    </row>
    <row r="28" spans="1:4" ht="24">
      <c r="A28" s="26" t="s">
        <v>25</v>
      </c>
      <c r="B28" s="27">
        <v>414521.8</v>
      </c>
      <c r="C28" s="30">
        <v>53515.1</v>
      </c>
      <c r="D28" s="29">
        <f t="shared" si="1"/>
        <v>12.910080965584921</v>
      </c>
    </row>
    <row r="29" spans="1:4" ht="12.75">
      <c r="A29" s="26" t="s">
        <v>26</v>
      </c>
      <c r="B29" s="27">
        <v>17569.2</v>
      </c>
      <c r="C29" s="30">
        <v>2699.2</v>
      </c>
      <c r="D29" s="29">
        <f t="shared" si="1"/>
        <v>15.363249322678321</v>
      </c>
    </row>
    <row r="30" spans="1:4" ht="12.75">
      <c r="A30" s="26" t="s">
        <v>64</v>
      </c>
      <c r="B30" s="27">
        <v>10000</v>
      </c>
      <c r="C30" s="30">
        <v>8</v>
      </c>
      <c r="D30" s="29">
        <f t="shared" si="1"/>
        <v>0.08</v>
      </c>
    </row>
    <row r="31" spans="1:4" ht="48">
      <c r="A31" s="26" t="s">
        <v>65</v>
      </c>
      <c r="B31" s="27">
        <v>0</v>
      </c>
      <c r="C31" s="30">
        <v>-110.5</v>
      </c>
      <c r="D31" s="29" t="e">
        <f t="shared" si="1"/>
        <v>#DIV/0!</v>
      </c>
    </row>
    <row r="32" spans="1:4" ht="12.75">
      <c r="A32" s="24" t="s">
        <v>27</v>
      </c>
      <c r="B32" s="22">
        <f>B7+B24</f>
        <v>910982.5999999999</v>
      </c>
      <c r="C32" s="22">
        <f>C7+C24</f>
        <v>145218.1</v>
      </c>
      <c r="D32" s="23">
        <f>C32/B32*100</f>
        <v>15.940820384494723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55484.6</v>
      </c>
      <c r="C34" s="32">
        <f>SUM(C35:C42)</f>
        <v>13443.900000000001</v>
      </c>
      <c r="D34" s="42">
        <f aca="true" t="shared" si="2" ref="D34:D40">C34/B34*100</f>
        <v>24.229966513230703</v>
      </c>
    </row>
    <row r="35" spans="1:4" ht="24">
      <c r="A35" s="26" t="s">
        <v>40</v>
      </c>
      <c r="B35" s="28">
        <v>1245</v>
      </c>
      <c r="C35" s="30">
        <v>207.5</v>
      </c>
      <c r="D35" s="29">
        <f t="shared" si="2"/>
        <v>16.666666666666664</v>
      </c>
    </row>
    <row r="36" spans="1:4" ht="36">
      <c r="A36" s="26" t="s">
        <v>41</v>
      </c>
      <c r="B36" s="28">
        <v>1262</v>
      </c>
      <c r="C36" s="30">
        <v>240.6</v>
      </c>
      <c r="D36" s="29">
        <f t="shared" si="2"/>
        <v>19.06497622820919</v>
      </c>
    </row>
    <row r="37" spans="1:4" ht="36">
      <c r="A37" s="26" t="s">
        <v>42</v>
      </c>
      <c r="B37" s="28">
        <v>45175.6</v>
      </c>
      <c r="C37" s="30">
        <v>11370</v>
      </c>
      <c r="D37" s="29">
        <f t="shared" si="2"/>
        <v>25.168453767077803</v>
      </c>
    </row>
    <row r="38" spans="1:4" ht="12.75">
      <c r="A38" s="26" t="s">
        <v>86</v>
      </c>
      <c r="B38" s="28">
        <v>5.9</v>
      </c>
      <c r="C38" s="30">
        <v>0</v>
      </c>
      <c r="D38" s="29">
        <f t="shared" si="2"/>
        <v>0</v>
      </c>
    </row>
    <row r="39" spans="1:4" ht="36">
      <c r="A39" s="26" t="s">
        <v>43</v>
      </c>
      <c r="B39" s="28">
        <v>340</v>
      </c>
      <c r="C39" s="30">
        <v>91.6</v>
      </c>
      <c r="D39" s="29">
        <f t="shared" si="2"/>
        <v>26.941176470588236</v>
      </c>
    </row>
    <row r="40" spans="1:4" ht="12.75">
      <c r="A40" s="26" t="s">
        <v>93</v>
      </c>
      <c r="B40" s="28">
        <v>15</v>
      </c>
      <c r="C40" s="30">
        <v>0</v>
      </c>
      <c r="D40" s="29">
        <f t="shared" si="2"/>
        <v>0</v>
      </c>
    </row>
    <row r="41" spans="1:4" ht="12.75">
      <c r="A41" s="26" t="s">
        <v>44</v>
      </c>
      <c r="B41" s="28">
        <v>300</v>
      </c>
      <c r="C41" s="30">
        <v>0</v>
      </c>
      <c r="D41" s="29">
        <v>0</v>
      </c>
    </row>
    <row r="42" spans="1:4" ht="12.75">
      <c r="A42" s="26" t="s">
        <v>45</v>
      </c>
      <c r="B42" s="28">
        <v>7141.1</v>
      </c>
      <c r="C42" s="30">
        <v>1534.2</v>
      </c>
      <c r="D42" s="29">
        <f aca="true" t="shared" si="3" ref="D42:D66">C42/B42*100</f>
        <v>21.484085084930893</v>
      </c>
    </row>
    <row r="43" spans="1:4" ht="12.75">
      <c r="A43" s="24" t="s">
        <v>33</v>
      </c>
      <c r="B43" s="22">
        <f>B44</f>
        <v>1291.2</v>
      </c>
      <c r="C43" s="22">
        <f>C44</f>
        <v>135.7</v>
      </c>
      <c r="D43" s="23">
        <f t="shared" si="3"/>
        <v>10.509603469640643</v>
      </c>
    </row>
    <row r="44" spans="1:4" ht="12.75">
      <c r="A44" s="26" t="s">
        <v>46</v>
      </c>
      <c r="B44" s="27">
        <v>1291.2</v>
      </c>
      <c r="C44" s="30">
        <v>135.7</v>
      </c>
      <c r="D44" s="23">
        <f t="shared" si="3"/>
        <v>10.509603469640643</v>
      </c>
    </row>
    <row r="45" spans="1:4" ht="24">
      <c r="A45" s="24" t="s">
        <v>13</v>
      </c>
      <c r="B45" s="32">
        <f>B46+B47</f>
        <v>4779.3</v>
      </c>
      <c r="C45" s="32">
        <f>C46+C47</f>
        <v>523.7</v>
      </c>
      <c r="D45" s="23">
        <f t="shared" si="3"/>
        <v>10.95767162555186</v>
      </c>
    </row>
    <row r="46" spans="1:4" ht="12" customHeight="1">
      <c r="A46" s="53" t="s">
        <v>100</v>
      </c>
      <c r="B46" s="28">
        <v>4747.8</v>
      </c>
      <c r="C46" s="30">
        <v>523.7</v>
      </c>
      <c r="D46" s="29">
        <f t="shared" si="3"/>
        <v>11.030371961750706</v>
      </c>
    </row>
    <row r="47" spans="1:4" ht="23.25" customHeight="1">
      <c r="A47" s="53" t="s">
        <v>101</v>
      </c>
      <c r="B47" s="28">
        <v>31.5</v>
      </c>
      <c r="C47" s="30">
        <v>0</v>
      </c>
      <c r="D47" s="29">
        <f t="shared" si="3"/>
        <v>0</v>
      </c>
    </row>
    <row r="48" spans="1:4" ht="12.75">
      <c r="A48" s="24" t="s">
        <v>14</v>
      </c>
      <c r="B48" s="32">
        <f>SUM(B49:B52)</f>
        <v>70823.5</v>
      </c>
      <c r="C48" s="32">
        <f>SUM(C49:C52)</f>
        <v>12312.3</v>
      </c>
      <c r="D48" s="23">
        <f t="shared" si="3"/>
        <v>17.38448396365613</v>
      </c>
    </row>
    <row r="49" spans="1:4" ht="12.75">
      <c r="A49" s="26" t="s">
        <v>66</v>
      </c>
      <c r="B49" s="28">
        <v>10410.8</v>
      </c>
      <c r="C49" s="30">
        <v>910.8</v>
      </c>
      <c r="D49" s="29">
        <f t="shared" si="3"/>
        <v>8.748607215583817</v>
      </c>
    </row>
    <row r="50" spans="1:4" ht="12.75">
      <c r="A50" s="26" t="s">
        <v>47</v>
      </c>
      <c r="B50" s="28">
        <v>17065</v>
      </c>
      <c r="C50" s="30">
        <v>3580.9</v>
      </c>
      <c r="D50" s="29">
        <f t="shared" si="3"/>
        <v>20.983885145033696</v>
      </c>
    </row>
    <row r="51" spans="1:4" ht="12.75">
      <c r="A51" s="26" t="s">
        <v>91</v>
      </c>
      <c r="B51" s="28">
        <v>37830</v>
      </c>
      <c r="C51" s="30">
        <v>7486.4</v>
      </c>
      <c r="D51" s="29">
        <f t="shared" si="3"/>
        <v>19.78958498546127</v>
      </c>
    </row>
    <row r="52" spans="1:4" ht="12.75">
      <c r="A52" s="26" t="s">
        <v>48</v>
      </c>
      <c r="B52" s="28">
        <v>5517.7</v>
      </c>
      <c r="C52" s="30">
        <v>334.2</v>
      </c>
      <c r="D52" s="29">
        <f t="shared" si="3"/>
        <v>6.056871522554688</v>
      </c>
    </row>
    <row r="53" spans="1:4" ht="12.75">
      <c r="A53" s="24" t="s">
        <v>5</v>
      </c>
      <c r="B53" s="32">
        <f>SUM(B54:B57)</f>
        <v>142527.1</v>
      </c>
      <c r="C53" s="32">
        <f>SUM(C54:C57)</f>
        <v>4887.9</v>
      </c>
      <c r="D53" s="23">
        <f t="shared" si="3"/>
        <v>3.4294530654170328</v>
      </c>
    </row>
    <row r="54" spans="1:4" ht="12.75">
      <c r="A54" s="26" t="s">
        <v>49</v>
      </c>
      <c r="B54" s="28">
        <v>250</v>
      </c>
      <c r="C54" s="30">
        <v>0</v>
      </c>
      <c r="D54" s="29">
        <f t="shared" si="3"/>
        <v>0</v>
      </c>
    </row>
    <row r="55" spans="1:4" ht="12.75">
      <c r="A55" s="26" t="s">
        <v>50</v>
      </c>
      <c r="B55" s="28">
        <v>125079.2</v>
      </c>
      <c r="C55" s="30">
        <v>2314.2</v>
      </c>
      <c r="D55" s="29">
        <f t="shared" si="3"/>
        <v>1.8501877210599365</v>
      </c>
    </row>
    <row r="56" spans="1:4" ht="12.75">
      <c r="A56" s="26" t="s">
        <v>83</v>
      </c>
      <c r="B56" s="28">
        <v>11474.9</v>
      </c>
      <c r="C56" s="30">
        <v>1317.8</v>
      </c>
      <c r="D56" s="29">
        <f t="shared" si="3"/>
        <v>11.484195940705366</v>
      </c>
    </row>
    <row r="57" spans="1:4" ht="24">
      <c r="A57" s="26" t="s">
        <v>94</v>
      </c>
      <c r="B57" s="28">
        <v>5723</v>
      </c>
      <c r="C57" s="30">
        <v>1255.9</v>
      </c>
      <c r="D57" s="29">
        <f t="shared" si="3"/>
        <v>21.944784204088766</v>
      </c>
    </row>
    <row r="58" spans="1:4" ht="12.75">
      <c r="A58" s="24" t="s">
        <v>6</v>
      </c>
      <c r="B58" s="32">
        <f>SUM(B59:B63)</f>
        <v>422659.19999999995</v>
      </c>
      <c r="C58" s="32">
        <f>SUM(C59:C63)</f>
        <v>77243.6</v>
      </c>
      <c r="D58" s="23">
        <f t="shared" si="3"/>
        <v>18.275622534656765</v>
      </c>
    </row>
    <row r="59" spans="1:4" ht="12.75">
      <c r="A59" s="26" t="s">
        <v>51</v>
      </c>
      <c r="B59" s="28">
        <v>121886.5</v>
      </c>
      <c r="C59" s="30">
        <v>22563.1</v>
      </c>
      <c r="D59" s="29">
        <f t="shared" si="3"/>
        <v>18.511566088122965</v>
      </c>
    </row>
    <row r="60" spans="1:4" ht="12.75">
      <c r="A60" s="26" t="s">
        <v>52</v>
      </c>
      <c r="B60" s="28">
        <v>249077.8</v>
      </c>
      <c r="C60" s="30">
        <v>44332</v>
      </c>
      <c r="D60" s="29">
        <f t="shared" si="3"/>
        <v>17.79845494058483</v>
      </c>
    </row>
    <row r="61" spans="1:4" ht="12.75">
      <c r="A61" s="26" t="s">
        <v>77</v>
      </c>
      <c r="B61" s="28">
        <v>34282</v>
      </c>
      <c r="C61" s="30">
        <v>7338.1</v>
      </c>
      <c r="D61" s="29">
        <f t="shared" si="3"/>
        <v>21.40511055364331</v>
      </c>
    </row>
    <row r="62" spans="1:4" ht="12.75">
      <c r="A62" s="26" t="s">
        <v>53</v>
      </c>
      <c r="B62" s="28">
        <v>330.8</v>
      </c>
      <c r="C62" s="30">
        <v>0</v>
      </c>
      <c r="D62" s="29">
        <f t="shared" si="3"/>
        <v>0</v>
      </c>
    </row>
    <row r="63" spans="1:4" ht="12.75">
      <c r="A63" s="26" t="s">
        <v>54</v>
      </c>
      <c r="B63" s="28">
        <v>17082.1</v>
      </c>
      <c r="C63" s="30">
        <v>3010.4</v>
      </c>
      <c r="D63" s="29">
        <f t="shared" si="3"/>
        <v>17.623125962264595</v>
      </c>
    </row>
    <row r="64" spans="1:4" ht="12.75">
      <c r="A64" s="24" t="s">
        <v>34</v>
      </c>
      <c r="B64" s="32">
        <f>SUM(B65:B66)</f>
        <v>84147</v>
      </c>
      <c r="C64" s="32">
        <f>SUM(C65:C66)</f>
        <v>20305</v>
      </c>
      <c r="D64" s="23">
        <f t="shared" si="3"/>
        <v>24.130390863607733</v>
      </c>
    </row>
    <row r="65" spans="1:4" ht="12.75">
      <c r="A65" s="26" t="s">
        <v>55</v>
      </c>
      <c r="B65" s="28">
        <v>61694</v>
      </c>
      <c r="C65" s="30">
        <v>14916.9</v>
      </c>
      <c r="D65" s="29">
        <f t="shared" si="3"/>
        <v>24.17885045547379</v>
      </c>
    </row>
    <row r="66" spans="1:4" ht="12.75">
      <c r="A66" s="26" t="s">
        <v>56</v>
      </c>
      <c r="B66" s="28">
        <v>22453</v>
      </c>
      <c r="C66" s="30">
        <v>5388.1</v>
      </c>
      <c r="D66" s="29">
        <f t="shared" si="3"/>
        <v>23.997238676346146</v>
      </c>
    </row>
    <row r="67" spans="1:4" ht="12.75" customHeight="1" hidden="1">
      <c r="A67" s="24" t="s">
        <v>84</v>
      </c>
      <c r="B67" s="32">
        <f>B68</f>
        <v>0</v>
      </c>
      <c r="C67" s="32">
        <f>C68</f>
        <v>0</v>
      </c>
      <c r="D67" s="23">
        <v>0</v>
      </c>
    </row>
    <row r="68" spans="1:4" ht="12.75" customHeight="1" hidden="1">
      <c r="A68" s="26" t="s">
        <v>85</v>
      </c>
      <c r="B68" s="28">
        <v>0</v>
      </c>
      <c r="C68" s="30">
        <v>0</v>
      </c>
      <c r="D68" s="29">
        <v>0</v>
      </c>
    </row>
    <row r="69" spans="1:4" ht="12.75">
      <c r="A69" s="24" t="s">
        <v>7</v>
      </c>
      <c r="B69" s="32">
        <f>B70+B71+B72+B73+B74</f>
        <v>117731.4</v>
      </c>
      <c r="C69" s="32">
        <f>C70+C71+C72+C73+C74</f>
        <v>19191.3</v>
      </c>
      <c r="D69" s="23">
        <f aca="true" t="shared" si="4" ref="D69:D79">C69/B69*100</f>
        <v>16.300918871261196</v>
      </c>
    </row>
    <row r="70" spans="1:4" ht="12.75">
      <c r="A70" s="26" t="s">
        <v>57</v>
      </c>
      <c r="B70" s="28">
        <v>3500</v>
      </c>
      <c r="C70" s="30">
        <v>889</v>
      </c>
      <c r="D70" s="29">
        <f t="shared" si="4"/>
        <v>25.4</v>
      </c>
    </row>
    <row r="71" spans="1:4" ht="12.75">
      <c r="A71" s="26" t="s">
        <v>58</v>
      </c>
      <c r="B71" s="28">
        <v>63699.3</v>
      </c>
      <c r="C71" s="30">
        <v>12131.2</v>
      </c>
      <c r="D71" s="29">
        <f t="shared" si="4"/>
        <v>19.04447929569085</v>
      </c>
    </row>
    <row r="72" spans="1:4" ht="12.75">
      <c r="A72" s="26" t="s">
        <v>59</v>
      </c>
      <c r="B72" s="28">
        <v>7447</v>
      </c>
      <c r="C72" s="30">
        <v>619.7</v>
      </c>
      <c r="D72" s="29">
        <f t="shared" si="4"/>
        <v>8.321471733583994</v>
      </c>
    </row>
    <row r="73" spans="1:4" ht="12.75">
      <c r="A73" s="26" t="s">
        <v>60</v>
      </c>
      <c r="B73" s="28">
        <v>31931.2</v>
      </c>
      <c r="C73" s="30">
        <v>3925.6</v>
      </c>
      <c r="D73" s="29">
        <f t="shared" si="4"/>
        <v>12.293931953700456</v>
      </c>
    </row>
    <row r="74" spans="1:4" ht="12.75">
      <c r="A74" s="26" t="s">
        <v>61</v>
      </c>
      <c r="B74" s="28">
        <v>11153.9</v>
      </c>
      <c r="C74" s="30">
        <v>1625.8</v>
      </c>
      <c r="D74" s="29">
        <f>C74/B74*100</f>
        <v>14.576067563811762</v>
      </c>
    </row>
    <row r="75" spans="1:4" ht="12.75">
      <c r="A75" s="24" t="s">
        <v>35</v>
      </c>
      <c r="B75" s="22">
        <f>B76+B77+B78</f>
        <v>9952</v>
      </c>
      <c r="C75" s="22">
        <f>C76+C77+C78</f>
        <v>2366.7</v>
      </c>
      <c r="D75" s="23">
        <f t="shared" si="4"/>
        <v>23.781149517684884</v>
      </c>
    </row>
    <row r="76" spans="1:4" ht="12.75">
      <c r="A76" s="26" t="s">
        <v>89</v>
      </c>
      <c r="B76" s="27">
        <v>7356</v>
      </c>
      <c r="C76" s="27">
        <v>1587.5</v>
      </c>
      <c r="D76" s="29">
        <f t="shared" si="4"/>
        <v>21.581022294725393</v>
      </c>
    </row>
    <row r="77" spans="1:4" ht="12.75">
      <c r="A77" s="26" t="s">
        <v>98</v>
      </c>
      <c r="B77" s="27">
        <v>61</v>
      </c>
      <c r="C77" s="27">
        <v>37.5</v>
      </c>
      <c r="D77" s="29">
        <f t="shared" si="4"/>
        <v>61.47540983606557</v>
      </c>
    </row>
    <row r="78" spans="1:4" ht="12.75">
      <c r="A78" s="26" t="s">
        <v>88</v>
      </c>
      <c r="B78" s="27">
        <v>2535</v>
      </c>
      <c r="C78" s="27">
        <v>741.7</v>
      </c>
      <c r="D78" s="29">
        <f t="shared" si="4"/>
        <v>29.258382642998033</v>
      </c>
    </row>
    <row r="79" spans="1:4" ht="12.75">
      <c r="A79" s="24" t="s">
        <v>36</v>
      </c>
      <c r="B79" s="22">
        <v>1995</v>
      </c>
      <c r="C79" s="22">
        <v>537.5</v>
      </c>
      <c r="D79" s="23">
        <f t="shared" si="4"/>
        <v>26.94235588972431</v>
      </c>
    </row>
    <row r="80" spans="1:4" ht="12.75">
      <c r="A80" s="24" t="s">
        <v>28</v>
      </c>
      <c r="B80" s="22">
        <f>B34+B43+B45+B48+B53+B58+B64+B69+B75+B79</f>
        <v>911390.2999999999</v>
      </c>
      <c r="C80" s="52">
        <f>C34+C43+C45+C48+C53+C58+C64+C67+C69+C75+C79</f>
        <v>150947.6</v>
      </c>
      <c r="D80" s="23">
        <f>C80/B80*100</f>
        <v>16.562344365525945</v>
      </c>
    </row>
    <row r="81" spans="1:4" ht="24">
      <c r="A81" s="24" t="s">
        <v>29</v>
      </c>
      <c r="B81" s="32">
        <f>B32-B80</f>
        <v>-407.70000000006985</v>
      </c>
      <c r="C81" s="32">
        <f>C32-C80</f>
        <v>-5729.5</v>
      </c>
      <c r="D81" s="23"/>
    </row>
    <row r="82" spans="1:4" ht="12.75">
      <c r="A82" s="33"/>
      <c r="B82" s="34" t="s">
        <v>38</v>
      </c>
      <c r="C82" s="35"/>
      <c r="D82" s="8"/>
    </row>
    <row r="83" spans="1:4" ht="12.75">
      <c r="A83" s="36"/>
      <c r="B83" s="37"/>
      <c r="C83" s="38" t="s">
        <v>90</v>
      </c>
      <c r="D83" s="8"/>
    </row>
    <row r="84" spans="1:4" ht="22.5">
      <c r="A84" s="45" t="s">
        <v>1</v>
      </c>
      <c r="B84" s="43" t="s">
        <v>78</v>
      </c>
      <c r="C84" s="44" t="s">
        <v>32</v>
      </c>
      <c r="D84" s="8"/>
    </row>
    <row r="85" spans="1:4" ht="24">
      <c r="A85" s="1" t="s">
        <v>30</v>
      </c>
      <c r="B85" s="6">
        <f>B86+B91</f>
        <v>407.70000000006985</v>
      </c>
      <c r="C85" s="6">
        <f>C86+C91</f>
        <v>5729.5</v>
      </c>
      <c r="D85" s="8"/>
    </row>
    <row r="86" spans="1:4" ht="24">
      <c r="A86" s="39" t="s">
        <v>87</v>
      </c>
      <c r="B86" s="47">
        <f>B87</f>
        <v>0</v>
      </c>
      <c r="C86" s="47">
        <f>C87</f>
        <v>0</v>
      </c>
      <c r="D86" s="8"/>
    </row>
    <row r="87" spans="1:4" ht="24">
      <c r="A87" s="2" t="s">
        <v>67</v>
      </c>
      <c r="B87" s="3">
        <v>0</v>
      </c>
      <c r="C87" s="3">
        <v>0</v>
      </c>
      <c r="D87" s="16"/>
    </row>
    <row r="88" spans="1:4" ht="36">
      <c r="A88" s="2" t="s">
        <v>68</v>
      </c>
      <c r="B88" s="3">
        <v>0</v>
      </c>
      <c r="C88" s="3">
        <v>0</v>
      </c>
      <c r="D88" s="16"/>
    </row>
    <row r="89" spans="1:4" ht="36">
      <c r="A89" s="5" t="s">
        <v>69</v>
      </c>
      <c r="B89" s="3">
        <v>0</v>
      </c>
      <c r="C89" s="3">
        <v>0</v>
      </c>
      <c r="D89" s="8"/>
    </row>
    <row r="90" spans="1:4" ht="48">
      <c r="A90" s="5" t="s">
        <v>70</v>
      </c>
      <c r="B90" s="3">
        <v>0</v>
      </c>
      <c r="C90" s="3">
        <v>0</v>
      </c>
      <c r="D90" s="16"/>
    </row>
    <row r="91" spans="1:4" ht="12.75">
      <c r="A91" s="48" t="s">
        <v>75</v>
      </c>
      <c r="B91" s="47">
        <f>B92</f>
        <v>407.70000000006985</v>
      </c>
      <c r="C91" s="47">
        <f>C92</f>
        <v>5729.5</v>
      </c>
      <c r="D91" s="16"/>
    </row>
    <row r="92" spans="1:4" ht="24">
      <c r="A92" s="5" t="s">
        <v>71</v>
      </c>
      <c r="B92" s="4">
        <f>B93+B97</f>
        <v>407.70000000006985</v>
      </c>
      <c r="C92" s="4">
        <f>C93+C97</f>
        <v>5729.5</v>
      </c>
      <c r="D92" s="16"/>
    </row>
    <row r="93" spans="1:4" ht="12.75">
      <c r="A93" s="5" t="s">
        <v>79</v>
      </c>
      <c r="B93" s="4">
        <v>-910982.6</v>
      </c>
      <c r="C93" s="7">
        <v>-157058.8</v>
      </c>
      <c r="D93" s="16"/>
    </row>
    <row r="94" spans="1:4" ht="12.75">
      <c r="A94" s="5" t="s">
        <v>80</v>
      </c>
      <c r="B94" s="4">
        <v>-910982.6</v>
      </c>
      <c r="C94" s="7">
        <v>-157058.8</v>
      </c>
      <c r="D94" s="8"/>
    </row>
    <row r="95" spans="1:4" ht="24.75">
      <c r="A95" s="5" t="s">
        <v>81</v>
      </c>
      <c r="B95" s="4">
        <v>-910982.6</v>
      </c>
      <c r="C95" s="7">
        <v>-157058.8</v>
      </c>
      <c r="D95" s="46"/>
    </row>
    <row r="96" spans="1:4" ht="24.75">
      <c r="A96" s="5" t="s">
        <v>82</v>
      </c>
      <c r="B96" s="4">
        <v>-910982.6</v>
      </c>
      <c r="C96" s="7">
        <v>-157058.8</v>
      </c>
      <c r="D96" s="46"/>
    </row>
    <row r="97" spans="1:4" ht="15">
      <c r="A97" s="5" t="s">
        <v>72</v>
      </c>
      <c r="B97" s="4">
        <v>911390.3</v>
      </c>
      <c r="C97" s="7">
        <v>162788.3</v>
      </c>
      <c r="D97" s="46"/>
    </row>
    <row r="98" spans="1:4" ht="15">
      <c r="A98" s="5" t="s">
        <v>73</v>
      </c>
      <c r="B98" s="4">
        <v>911390.3</v>
      </c>
      <c r="C98" s="7">
        <v>162788.3</v>
      </c>
      <c r="D98" s="46"/>
    </row>
    <row r="99" spans="1:4" ht="24.75">
      <c r="A99" s="5" t="s">
        <v>76</v>
      </c>
      <c r="B99" s="4">
        <v>911390.3</v>
      </c>
      <c r="C99" s="7">
        <v>162788.3</v>
      </c>
      <c r="D99" s="46"/>
    </row>
    <row r="100" spans="1:4" ht="24.75">
      <c r="A100" s="5" t="s">
        <v>74</v>
      </c>
      <c r="B100" s="4">
        <v>911390.3</v>
      </c>
      <c r="C100" s="7">
        <v>162788.3</v>
      </c>
      <c r="D100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46">
      <selection activeCell="J27" sqref="J27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</cols>
  <sheetData>
    <row r="1" spans="1:4" ht="15.75">
      <c r="A1" s="73" t="s">
        <v>39</v>
      </c>
      <c r="B1" s="74"/>
      <c r="C1" s="74"/>
      <c r="D1" s="74"/>
    </row>
    <row r="2" spans="1:4" ht="15.75">
      <c r="A2" s="75" t="s">
        <v>92</v>
      </c>
      <c r="B2" s="76"/>
      <c r="C2" s="76"/>
      <c r="D2" s="76"/>
    </row>
    <row r="3" spans="1:4" ht="15.75">
      <c r="A3" s="77" t="s">
        <v>103</v>
      </c>
      <c r="B3" s="76"/>
      <c r="C3" s="76"/>
      <c r="D3" s="76"/>
    </row>
    <row r="4" spans="1:4" ht="15.75" thickBot="1">
      <c r="A4" s="9"/>
      <c r="B4" s="10"/>
      <c r="C4" s="11"/>
      <c r="D4" s="8" t="s">
        <v>63</v>
      </c>
    </row>
    <row r="5" spans="1:4" ht="15.7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182986.4</v>
      </c>
      <c r="C7" s="22">
        <f>C8+C11+C12+C16+C17+C18+C20+C21+C22+C23+C10</f>
        <v>46063.99999999999</v>
      </c>
      <c r="D7" s="23">
        <f>C7/B7*100</f>
        <v>25.173455513633797</v>
      </c>
    </row>
    <row r="8" spans="1:4" ht="12.75">
      <c r="A8" s="24" t="s">
        <v>15</v>
      </c>
      <c r="B8" s="25">
        <f>B9</f>
        <v>105110</v>
      </c>
      <c r="C8" s="25">
        <f>C9</f>
        <v>22820.5</v>
      </c>
      <c r="D8" s="23">
        <f aca="true" t="shared" si="0" ref="D8:D20">C8/B8*100</f>
        <v>21.711064598991534</v>
      </c>
    </row>
    <row r="9" spans="1:4" ht="12.75">
      <c r="A9" s="26" t="s">
        <v>0</v>
      </c>
      <c r="B9" s="27">
        <v>105110</v>
      </c>
      <c r="C9" s="28">
        <v>22820.5</v>
      </c>
      <c r="D9" s="29">
        <f t="shared" si="0"/>
        <v>21.711064598991534</v>
      </c>
    </row>
    <row r="10" spans="1:4" ht="12.75">
      <c r="A10" s="24" t="s">
        <v>95</v>
      </c>
      <c r="B10" s="50">
        <v>14890</v>
      </c>
      <c r="C10" s="51">
        <v>3340.4</v>
      </c>
      <c r="D10" s="29">
        <f>C10/B10*100</f>
        <v>22.43384822028207</v>
      </c>
    </row>
    <row r="11" spans="1:4" ht="12.75">
      <c r="A11" s="24" t="s">
        <v>2</v>
      </c>
      <c r="B11" s="22">
        <v>8643</v>
      </c>
      <c r="C11" s="31">
        <v>3375.3</v>
      </c>
      <c r="D11" s="23">
        <f t="shared" si="0"/>
        <v>39.05241235682055</v>
      </c>
    </row>
    <row r="12" spans="1:4" ht="12.75">
      <c r="A12" s="24" t="s">
        <v>3</v>
      </c>
      <c r="B12" s="22">
        <f>B13+B14+B15</f>
        <v>13870</v>
      </c>
      <c r="C12" s="22">
        <f>C13+C14+C15</f>
        <v>2433</v>
      </c>
      <c r="D12" s="23">
        <f t="shared" si="0"/>
        <v>17.541456380677722</v>
      </c>
    </row>
    <row r="13" spans="1:4" ht="12.75">
      <c r="A13" s="26" t="s">
        <v>97</v>
      </c>
      <c r="B13" s="22">
        <v>2040</v>
      </c>
      <c r="C13" s="27">
        <v>153.5</v>
      </c>
      <c r="D13" s="23">
        <f t="shared" si="0"/>
        <v>7.5245098039215685</v>
      </c>
    </row>
    <row r="14" spans="1:4" ht="12.75">
      <c r="A14" s="26" t="s">
        <v>8</v>
      </c>
      <c r="B14" s="27">
        <v>530</v>
      </c>
      <c r="C14" s="27">
        <v>63.7</v>
      </c>
      <c r="D14" s="23">
        <f t="shared" si="0"/>
        <v>12.018867924528303</v>
      </c>
    </row>
    <row r="15" spans="1:4" ht="12.75">
      <c r="A15" s="26" t="s">
        <v>96</v>
      </c>
      <c r="B15" s="27">
        <v>11300</v>
      </c>
      <c r="C15" s="27">
        <v>2215.8</v>
      </c>
      <c r="D15" s="23">
        <f t="shared" si="0"/>
        <v>19.608849557522127</v>
      </c>
    </row>
    <row r="16" spans="1:4" ht="12.75">
      <c r="A16" s="24" t="s">
        <v>19</v>
      </c>
      <c r="B16" s="22">
        <v>2610</v>
      </c>
      <c r="C16" s="32">
        <v>481.1</v>
      </c>
      <c r="D16" s="23">
        <f t="shared" si="0"/>
        <v>18.43295019157088</v>
      </c>
    </row>
    <row r="17" spans="1:4" ht="36">
      <c r="A17" s="24" t="s">
        <v>37</v>
      </c>
      <c r="B17" s="22">
        <v>28280</v>
      </c>
      <c r="C17" s="32">
        <v>7026.2</v>
      </c>
      <c r="D17" s="23">
        <f t="shared" si="0"/>
        <v>24.845120226308346</v>
      </c>
    </row>
    <row r="18" spans="1:4" ht="24">
      <c r="A18" s="24" t="s">
        <v>9</v>
      </c>
      <c r="B18" s="22">
        <f>B19</f>
        <v>90</v>
      </c>
      <c r="C18" s="22">
        <f>C19</f>
        <v>116.7</v>
      </c>
      <c r="D18" s="23">
        <f t="shared" si="0"/>
        <v>129.66666666666666</v>
      </c>
    </row>
    <row r="19" spans="1:4" ht="12.75">
      <c r="A19" s="26" t="s">
        <v>10</v>
      </c>
      <c r="B19" s="27">
        <v>90</v>
      </c>
      <c r="C19" s="30">
        <v>116.7</v>
      </c>
      <c r="D19" s="29">
        <f t="shared" si="0"/>
        <v>129.66666666666666</v>
      </c>
    </row>
    <row r="20" spans="1:4" ht="24">
      <c r="A20" s="24" t="s">
        <v>11</v>
      </c>
      <c r="B20" s="22">
        <v>2887</v>
      </c>
      <c r="C20" s="32">
        <v>727.2</v>
      </c>
      <c r="D20" s="23">
        <f t="shared" si="0"/>
        <v>25.18877727745064</v>
      </c>
    </row>
    <row r="21" spans="1:4" ht="24">
      <c r="A21" s="24" t="s">
        <v>20</v>
      </c>
      <c r="B21" s="22">
        <v>6200</v>
      </c>
      <c r="C21" s="31">
        <v>5288.1</v>
      </c>
      <c r="D21" s="23" t="s">
        <v>62</v>
      </c>
    </row>
    <row r="22" spans="1:4" ht="12.75">
      <c r="A22" s="24" t="s">
        <v>21</v>
      </c>
      <c r="B22" s="22">
        <v>170</v>
      </c>
      <c r="C22" s="31">
        <v>121.3</v>
      </c>
      <c r="D22" s="23">
        <f>C22/B22*100</f>
        <v>71.35294117647058</v>
      </c>
    </row>
    <row r="23" spans="1:4" ht="12.75">
      <c r="A23" s="24" t="s">
        <v>4</v>
      </c>
      <c r="B23" s="22">
        <v>236.4</v>
      </c>
      <c r="C23" s="31">
        <v>334.2</v>
      </c>
      <c r="D23" s="23" t="s">
        <v>62</v>
      </c>
    </row>
    <row r="24" spans="1:4" ht="12.75">
      <c r="A24" s="24" t="s">
        <v>16</v>
      </c>
      <c r="B24" s="22">
        <f>B25+B30+B31</f>
        <v>736215.0999999999</v>
      </c>
      <c r="C24" s="22">
        <f>C25+C30+C31</f>
        <v>203164.30000000002</v>
      </c>
      <c r="D24" s="23">
        <f aca="true" t="shared" si="1" ref="D24:D31">C24/B24*100</f>
        <v>27.59578009198671</v>
      </c>
    </row>
    <row r="25" spans="1:4" ht="36">
      <c r="A25" s="26" t="s">
        <v>22</v>
      </c>
      <c r="B25" s="27">
        <f>B26+B27+B28+B29</f>
        <v>724182.5999999999</v>
      </c>
      <c r="C25" s="27">
        <f>C26+C27+C28+C29</f>
        <v>202861.7</v>
      </c>
      <c r="D25" s="29">
        <f t="shared" si="1"/>
        <v>28.01250679041447</v>
      </c>
    </row>
    <row r="26" spans="1:4" ht="24">
      <c r="A26" s="26" t="s">
        <v>23</v>
      </c>
      <c r="B26" s="27">
        <v>218062.3</v>
      </c>
      <c r="C26" s="30">
        <v>92619.5</v>
      </c>
      <c r="D26" s="29">
        <f t="shared" si="1"/>
        <v>42.47387099925113</v>
      </c>
    </row>
    <row r="27" spans="1:4" ht="24">
      <c r="A27" s="26" t="s">
        <v>24</v>
      </c>
      <c r="B27" s="27">
        <v>74029.3</v>
      </c>
      <c r="C27" s="30">
        <v>4639.5</v>
      </c>
      <c r="D27" s="29">
        <f t="shared" si="1"/>
        <v>6.267113156547476</v>
      </c>
    </row>
    <row r="28" spans="1:4" ht="24">
      <c r="A28" s="26" t="s">
        <v>25</v>
      </c>
      <c r="B28" s="27">
        <v>414521.8</v>
      </c>
      <c r="C28" s="30">
        <v>101507.1</v>
      </c>
      <c r="D28" s="29">
        <f t="shared" si="1"/>
        <v>24.487759148011033</v>
      </c>
    </row>
    <row r="29" spans="1:4" ht="12.75">
      <c r="A29" s="26" t="s">
        <v>26</v>
      </c>
      <c r="B29" s="27">
        <v>17569.2</v>
      </c>
      <c r="C29" s="30">
        <v>4095.6</v>
      </c>
      <c r="D29" s="29">
        <f t="shared" si="1"/>
        <v>23.311249231609864</v>
      </c>
    </row>
    <row r="30" spans="1:4" ht="12.75">
      <c r="A30" s="26" t="s">
        <v>64</v>
      </c>
      <c r="B30" s="27">
        <v>12032.5</v>
      </c>
      <c r="C30" s="30">
        <v>416.1</v>
      </c>
      <c r="D30" s="29">
        <f t="shared" si="1"/>
        <v>3.4581342198213174</v>
      </c>
    </row>
    <row r="31" spans="1:4" ht="48">
      <c r="A31" s="26" t="s">
        <v>65</v>
      </c>
      <c r="B31" s="27">
        <v>0</v>
      </c>
      <c r="C31" s="30">
        <v>-113.5</v>
      </c>
      <c r="D31" s="29" t="e">
        <f t="shared" si="1"/>
        <v>#DIV/0!</v>
      </c>
    </row>
    <row r="32" spans="1:4" ht="12.75">
      <c r="A32" s="24" t="s">
        <v>27</v>
      </c>
      <c r="B32" s="22">
        <f>B7+B24</f>
        <v>919201.4999999999</v>
      </c>
      <c r="C32" s="22">
        <f>C7+C24</f>
        <v>249228.30000000002</v>
      </c>
      <c r="D32" s="23">
        <f>C32/B32*100</f>
        <v>27.113565415200046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61345.8</v>
      </c>
      <c r="C34" s="32">
        <f>SUM(C35:C42)</f>
        <v>21757.300000000003</v>
      </c>
      <c r="D34" s="42">
        <f aca="true" t="shared" si="2" ref="D34:D40">C34/B34*100</f>
        <v>35.466649713590826</v>
      </c>
    </row>
    <row r="35" spans="1:4" ht="24">
      <c r="A35" s="26" t="s">
        <v>40</v>
      </c>
      <c r="B35" s="28">
        <v>1245</v>
      </c>
      <c r="C35" s="30">
        <v>416.4</v>
      </c>
      <c r="D35" s="29">
        <f t="shared" si="2"/>
        <v>33.445783132530124</v>
      </c>
    </row>
    <row r="36" spans="1:4" ht="36">
      <c r="A36" s="26" t="s">
        <v>41</v>
      </c>
      <c r="B36" s="28">
        <v>1262</v>
      </c>
      <c r="C36" s="30">
        <v>371.3</v>
      </c>
      <c r="D36" s="29">
        <f t="shared" si="2"/>
        <v>29.421553090332807</v>
      </c>
    </row>
    <row r="37" spans="1:4" ht="36">
      <c r="A37" s="26" t="s">
        <v>42</v>
      </c>
      <c r="B37" s="28">
        <v>45899.6</v>
      </c>
      <c r="C37" s="30">
        <v>17937.2</v>
      </c>
      <c r="D37" s="29">
        <f t="shared" si="2"/>
        <v>39.079207661940416</v>
      </c>
    </row>
    <row r="38" spans="1:4" ht="12.75">
      <c r="A38" s="26" t="s">
        <v>86</v>
      </c>
      <c r="B38" s="28">
        <v>5.9</v>
      </c>
      <c r="C38" s="30">
        <v>0</v>
      </c>
      <c r="D38" s="29">
        <f t="shared" si="2"/>
        <v>0</v>
      </c>
    </row>
    <row r="39" spans="1:4" ht="36">
      <c r="A39" s="26" t="s">
        <v>43</v>
      </c>
      <c r="B39" s="28">
        <v>5032.3</v>
      </c>
      <c r="C39" s="30">
        <v>194.4</v>
      </c>
      <c r="D39" s="29">
        <f t="shared" si="2"/>
        <v>3.8630447310374976</v>
      </c>
    </row>
    <row r="40" spans="1:4" ht="12.75">
      <c r="A40" s="26" t="s">
        <v>93</v>
      </c>
      <c r="B40" s="28">
        <v>15</v>
      </c>
      <c r="C40" s="30">
        <v>0</v>
      </c>
      <c r="D40" s="29">
        <f t="shared" si="2"/>
        <v>0</v>
      </c>
    </row>
    <row r="41" spans="1:4" ht="12.75">
      <c r="A41" s="26" t="s">
        <v>44</v>
      </c>
      <c r="B41" s="28">
        <v>300</v>
      </c>
      <c r="C41" s="30">
        <v>0</v>
      </c>
      <c r="D41" s="29">
        <v>0</v>
      </c>
    </row>
    <row r="42" spans="1:4" ht="12.75">
      <c r="A42" s="26" t="s">
        <v>45</v>
      </c>
      <c r="B42" s="28">
        <v>7586</v>
      </c>
      <c r="C42" s="30">
        <v>2838</v>
      </c>
      <c r="D42" s="29">
        <f aca="true" t="shared" si="3" ref="D42:D66">C42/B42*100</f>
        <v>37.41102030055365</v>
      </c>
    </row>
    <row r="43" spans="1:4" ht="12.75">
      <c r="A43" s="24" t="s">
        <v>33</v>
      </c>
      <c r="B43" s="22">
        <f>B44</f>
        <v>1291.2</v>
      </c>
      <c r="C43" s="22">
        <f>C44</f>
        <v>244.5</v>
      </c>
      <c r="D43" s="23">
        <f t="shared" si="3"/>
        <v>18.935873605947958</v>
      </c>
    </row>
    <row r="44" spans="1:4" ht="12.75">
      <c r="A44" s="26" t="s">
        <v>46</v>
      </c>
      <c r="B44" s="27">
        <v>1291.2</v>
      </c>
      <c r="C44" s="30">
        <v>244.5</v>
      </c>
      <c r="D44" s="23">
        <f t="shared" si="3"/>
        <v>18.935873605947958</v>
      </c>
    </row>
    <row r="45" spans="1:4" ht="24">
      <c r="A45" s="24" t="s">
        <v>13</v>
      </c>
      <c r="B45" s="32">
        <f>B46+B47</f>
        <v>4779.3</v>
      </c>
      <c r="C45" s="32">
        <f>C46+C47</f>
        <v>810</v>
      </c>
      <c r="D45" s="23">
        <f t="shared" si="3"/>
        <v>16.948088632226476</v>
      </c>
    </row>
    <row r="46" spans="1:4" ht="12" customHeight="1">
      <c r="A46" s="53" t="s">
        <v>100</v>
      </c>
      <c r="B46" s="28">
        <v>4747.8</v>
      </c>
      <c r="C46" s="30">
        <v>810</v>
      </c>
      <c r="D46" s="29">
        <f t="shared" si="3"/>
        <v>17.060533299633516</v>
      </c>
    </row>
    <row r="47" spans="1:4" ht="23.25" customHeight="1">
      <c r="A47" s="53" t="s">
        <v>101</v>
      </c>
      <c r="B47" s="28">
        <v>31.5</v>
      </c>
      <c r="C47" s="30">
        <v>0</v>
      </c>
      <c r="D47" s="29">
        <f t="shared" si="3"/>
        <v>0</v>
      </c>
    </row>
    <row r="48" spans="1:4" ht="12.75">
      <c r="A48" s="24" t="s">
        <v>14</v>
      </c>
      <c r="B48" s="32">
        <f>SUM(B49:B52)</f>
        <v>80623.5</v>
      </c>
      <c r="C48" s="32">
        <f>SUM(C49:C52)</f>
        <v>18405.5</v>
      </c>
      <c r="D48" s="23">
        <f t="shared" si="3"/>
        <v>22.828951856468645</v>
      </c>
    </row>
    <row r="49" spans="1:4" ht="12.75">
      <c r="A49" s="26" t="s">
        <v>66</v>
      </c>
      <c r="B49" s="28">
        <v>10410.8</v>
      </c>
      <c r="C49" s="30">
        <v>1455</v>
      </c>
      <c r="D49" s="29">
        <f t="shared" si="3"/>
        <v>13.975871210665847</v>
      </c>
    </row>
    <row r="50" spans="1:4" ht="12.75">
      <c r="A50" s="26" t="s">
        <v>47</v>
      </c>
      <c r="B50" s="28">
        <v>17065</v>
      </c>
      <c r="C50" s="30">
        <v>5631.5</v>
      </c>
      <c r="D50" s="29">
        <f t="shared" si="3"/>
        <v>33.000292997363026</v>
      </c>
    </row>
    <row r="51" spans="1:4" ht="12.75">
      <c r="A51" s="26" t="s">
        <v>91</v>
      </c>
      <c r="B51" s="28">
        <v>45330</v>
      </c>
      <c r="C51" s="30">
        <v>10950.9</v>
      </c>
      <c r="D51" s="29">
        <f t="shared" si="3"/>
        <v>24.15817339510258</v>
      </c>
    </row>
    <row r="52" spans="1:4" ht="12.75">
      <c r="A52" s="26" t="s">
        <v>48</v>
      </c>
      <c r="B52" s="28">
        <v>7817.7</v>
      </c>
      <c r="C52" s="30">
        <v>368.1</v>
      </c>
      <c r="D52" s="29">
        <f t="shared" si="3"/>
        <v>4.708545991787867</v>
      </c>
    </row>
    <row r="53" spans="1:4" ht="12.75">
      <c r="A53" s="24" t="s">
        <v>5</v>
      </c>
      <c r="B53" s="32">
        <f>SUM(B54:B57)</f>
        <v>149227.1</v>
      </c>
      <c r="C53" s="32">
        <f>SUM(C54:C57)</f>
        <v>21804.100000000002</v>
      </c>
      <c r="D53" s="23">
        <f t="shared" si="3"/>
        <v>14.611354103912763</v>
      </c>
    </row>
    <row r="54" spans="1:4" ht="12.75">
      <c r="A54" s="26" t="s">
        <v>49</v>
      </c>
      <c r="B54" s="28">
        <v>250</v>
      </c>
      <c r="C54" s="30">
        <v>0</v>
      </c>
      <c r="D54" s="29">
        <f t="shared" si="3"/>
        <v>0</v>
      </c>
    </row>
    <row r="55" spans="1:4" ht="12.75">
      <c r="A55" s="26" t="s">
        <v>50</v>
      </c>
      <c r="B55" s="28">
        <v>130079.2</v>
      </c>
      <c r="C55" s="30">
        <v>18641.3</v>
      </c>
      <c r="D55" s="29">
        <f t="shared" si="3"/>
        <v>14.330730816302683</v>
      </c>
    </row>
    <row r="56" spans="1:4" ht="12.75">
      <c r="A56" s="26" t="s">
        <v>83</v>
      </c>
      <c r="B56" s="28">
        <v>13174.9</v>
      </c>
      <c r="C56" s="30">
        <v>1512.4</v>
      </c>
      <c r="D56" s="29">
        <f t="shared" si="3"/>
        <v>11.47940401824682</v>
      </c>
    </row>
    <row r="57" spans="1:4" ht="24">
      <c r="A57" s="26" t="s">
        <v>94</v>
      </c>
      <c r="B57" s="28">
        <v>5723</v>
      </c>
      <c r="C57" s="30">
        <v>1650.4</v>
      </c>
      <c r="D57" s="29">
        <f t="shared" si="3"/>
        <v>28.83802201642495</v>
      </c>
    </row>
    <row r="58" spans="1:4" ht="12.75">
      <c r="A58" s="24" t="s">
        <v>6</v>
      </c>
      <c r="B58" s="32">
        <f>SUM(B59:B63)</f>
        <v>424659.19999999995</v>
      </c>
      <c r="C58" s="32">
        <f>SUM(C59:C63)</f>
        <v>129231.49999999999</v>
      </c>
      <c r="D58" s="23">
        <f t="shared" si="3"/>
        <v>30.431814499721188</v>
      </c>
    </row>
    <row r="59" spans="1:4" ht="12.75">
      <c r="A59" s="26" t="s">
        <v>51</v>
      </c>
      <c r="B59" s="28">
        <v>121886.5</v>
      </c>
      <c r="C59" s="30">
        <v>38892</v>
      </c>
      <c r="D59" s="29">
        <f t="shared" si="3"/>
        <v>31.90837377396184</v>
      </c>
    </row>
    <row r="60" spans="1:4" ht="12.75">
      <c r="A60" s="26" t="s">
        <v>52</v>
      </c>
      <c r="B60" s="28">
        <v>251077.8</v>
      </c>
      <c r="C60" s="30">
        <v>73772.7</v>
      </c>
      <c r="D60" s="29">
        <f t="shared" si="3"/>
        <v>29.38240656880059</v>
      </c>
    </row>
    <row r="61" spans="1:4" ht="12.75">
      <c r="A61" s="26" t="s">
        <v>77</v>
      </c>
      <c r="B61" s="28">
        <v>34282</v>
      </c>
      <c r="C61" s="30">
        <v>11685.9</v>
      </c>
      <c r="D61" s="29">
        <f t="shared" si="3"/>
        <v>34.087567819847145</v>
      </c>
    </row>
    <row r="62" spans="1:4" ht="12.75">
      <c r="A62" s="26" t="s">
        <v>53</v>
      </c>
      <c r="B62" s="28">
        <v>330.8</v>
      </c>
      <c r="C62" s="30">
        <v>0</v>
      </c>
      <c r="D62" s="29">
        <f t="shared" si="3"/>
        <v>0</v>
      </c>
    </row>
    <row r="63" spans="1:4" ht="12.75">
      <c r="A63" s="26" t="s">
        <v>54</v>
      </c>
      <c r="B63" s="28">
        <v>17082.1</v>
      </c>
      <c r="C63" s="30">
        <v>4880.9</v>
      </c>
      <c r="D63" s="29">
        <f t="shared" si="3"/>
        <v>28.573184795780378</v>
      </c>
    </row>
    <row r="64" spans="1:4" ht="12.75">
      <c r="A64" s="24" t="s">
        <v>34</v>
      </c>
      <c r="B64" s="32">
        <f>SUM(B65:B66)</f>
        <v>84147</v>
      </c>
      <c r="C64" s="32">
        <f>SUM(C65:C66)</f>
        <v>30843.899999999998</v>
      </c>
      <c r="D64" s="23">
        <f t="shared" si="3"/>
        <v>36.6547827017006</v>
      </c>
    </row>
    <row r="65" spans="1:4" ht="12.75">
      <c r="A65" s="26" t="s">
        <v>55</v>
      </c>
      <c r="B65" s="28">
        <v>61694</v>
      </c>
      <c r="C65" s="30">
        <v>22088.1</v>
      </c>
      <c r="D65" s="29">
        <f t="shared" si="3"/>
        <v>35.802671248419614</v>
      </c>
    </row>
    <row r="66" spans="1:4" ht="12.75">
      <c r="A66" s="26" t="s">
        <v>56</v>
      </c>
      <c r="B66" s="28">
        <v>22453</v>
      </c>
      <c r="C66" s="30">
        <v>8755.8</v>
      </c>
      <c r="D66" s="29">
        <f t="shared" si="3"/>
        <v>38.99612523938894</v>
      </c>
    </row>
    <row r="67" spans="1:4" ht="12.75" customHeight="1" hidden="1">
      <c r="A67" s="24" t="s">
        <v>84</v>
      </c>
      <c r="B67" s="32">
        <f>B68</f>
        <v>0</v>
      </c>
      <c r="C67" s="32">
        <f>C68</f>
        <v>0</v>
      </c>
      <c r="D67" s="23">
        <v>0</v>
      </c>
    </row>
    <row r="68" spans="1:4" ht="12.75" customHeight="1" hidden="1">
      <c r="A68" s="26" t="s">
        <v>85</v>
      </c>
      <c r="B68" s="28">
        <v>0</v>
      </c>
      <c r="C68" s="30">
        <v>0</v>
      </c>
      <c r="D68" s="29">
        <v>0</v>
      </c>
    </row>
    <row r="69" spans="1:4" ht="12.75">
      <c r="A69" s="24" t="s">
        <v>7</v>
      </c>
      <c r="B69" s="32">
        <f>B70+B71+B72+B73+B74</f>
        <v>117731.4</v>
      </c>
      <c r="C69" s="32">
        <f>C70+C71+C72+C73+C74</f>
        <v>29527.6</v>
      </c>
      <c r="D69" s="23">
        <f aca="true" t="shared" si="4" ref="D69:D79">C69/B69*100</f>
        <v>25.080479804028492</v>
      </c>
    </row>
    <row r="70" spans="1:4" ht="12.75">
      <c r="A70" s="26" t="s">
        <v>57</v>
      </c>
      <c r="B70" s="28">
        <v>3500</v>
      </c>
      <c r="C70" s="30">
        <v>1330.4</v>
      </c>
      <c r="D70" s="29">
        <f t="shared" si="4"/>
        <v>38.011428571428574</v>
      </c>
    </row>
    <row r="71" spans="1:4" ht="12.75">
      <c r="A71" s="26" t="s">
        <v>58</v>
      </c>
      <c r="B71" s="28">
        <v>63699.3</v>
      </c>
      <c r="C71" s="30">
        <v>18597.8</v>
      </c>
      <c r="D71" s="29">
        <f t="shared" si="4"/>
        <v>29.1962392051404</v>
      </c>
    </row>
    <row r="72" spans="1:4" ht="12.75">
      <c r="A72" s="26" t="s">
        <v>59</v>
      </c>
      <c r="B72" s="28">
        <v>7447</v>
      </c>
      <c r="C72" s="30">
        <v>899.6</v>
      </c>
      <c r="D72" s="29">
        <f t="shared" si="4"/>
        <v>12.080032227742715</v>
      </c>
    </row>
    <row r="73" spans="1:4" ht="12.75">
      <c r="A73" s="26" t="s">
        <v>60</v>
      </c>
      <c r="B73" s="28">
        <v>31931.2</v>
      </c>
      <c r="C73" s="30">
        <v>5892.9</v>
      </c>
      <c r="D73" s="29">
        <f t="shared" si="4"/>
        <v>18.45499073006965</v>
      </c>
    </row>
    <row r="74" spans="1:4" ht="12.75">
      <c r="A74" s="26" t="s">
        <v>61</v>
      </c>
      <c r="B74" s="28">
        <v>11153.9</v>
      </c>
      <c r="C74" s="30">
        <v>2806.9</v>
      </c>
      <c r="D74" s="29">
        <f>C74/B74*100</f>
        <v>25.165188857708966</v>
      </c>
    </row>
    <row r="75" spans="1:4" ht="12.75">
      <c r="A75" s="24" t="s">
        <v>35</v>
      </c>
      <c r="B75" s="22">
        <f>B76+B77+B78</f>
        <v>9952</v>
      </c>
      <c r="C75" s="22">
        <f>C76+C77+C78</f>
        <v>3599.4</v>
      </c>
      <c r="D75" s="23">
        <f t="shared" si="4"/>
        <v>36.16760450160772</v>
      </c>
    </row>
    <row r="76" spans="1:4" ht="12.75">
      <c r="A76" s="26" t="s">
        <v>89</v>
      </c>
      <c r="B76" s="27">
        <v>7318.2</v>
      </c>
      <c r="C76" s="27">
        <v>2361.3</v>
      </c>
      <c r="D76" s="29">
        <f t="shared" si="4"/>
        <v>32.26613101582357</v>
      </c>
    </row>
    <row r="77" spans="1:4" ht="12.75">
      <c r="A77" s="26" t="s">
        <v>98</v>
      </c>
      <c r="B77" s="27">
        <v>61</v>
      </c>
      <c r="C77" s="27">
        <v>37.5</v>
      </c>
      <c r="D77" s="29">
        <f t="shared" si="4"/>
        <v>61.47540983606557</v>
      </c>
    </row>
    <row r="78" spans="1:4" ht="12.75">
      <c r="A78" s="26" t="s">
        <v>88</v>
      </c>
      <c r="B78" s="27">
        <v>2572.8</v>
      </c>
      <c r="C78" s="27">
        <v>1200.6</v>
      </c>
      <c r="D78" s="29">
        <f t="shared" si="4"/>
        <v>46.6651119402985</v>
      </c>
    </row>
    <row r="79" spans="1:4" ht="12.75">
      <c r="A79" s="24" t="s">
        <v>36</v>
      </c>
      <c r="B79" s="22">
        <v>1995</v>
      </c>
      <c r="C79" s="22">
        <v>793.3</v>
      </c>
      <c r="D79" s="23">
        <f t="shared" si="4"/>
        <v>39.76441102756892</v>
      </c>
    </row>
    <row r="80" spans="1:4" ht="12.75">
      <c r="A80" s="24" t="s">
        <v>28</v>
      </c>
      <c r="B80" s="22">
        <f>B34+B43+B45+B48+B53+B58+B64+B69+B75+B79</f>
        <v>935751.5</v>
      </c>
      <c r="C80" s="52">
        <f>C34+C43+C45+C48+C53+C58+C64+C67+C69+C75+C79</f>
        <v>257017.09999999998</v>
      </c>
      <c r="D80" s="23">
        <f>C80/B80*100</f>
        <v>27.466383970530632</v>
      </c>
    </row>
    <row r="81" spans="1:4" ht="24">
      <c r="A81" s="24" t="s">
        <v>29</v>
      </c>
      <c r="B81" s="32">
        <f>B32-B80</f>
        <v>-16550.000000000116</v>
      </c>
      <c r="C81" s="32">
        <f>C32-C80</f>
        <v>-7788.799999999959</v>
      </c>
      <c r="D81" s="23"/>
    </row>
    <row r="82" spans="1:4" ht="12.75">
      <c r="A82" s="33"/>
      <c r="B82" s="34" t="s">
        <v>38</v>
      </c>
      <c r="C82" s="35"/>
      <c r="D82" s="8"/>
    </row>
    <row r="83" spans="1:4" ht="12.75">
      <c r="A83" s="36"/>
      <c r="B83" s="37"/>
      <c r="C83" s="38" t="s">
        <v>90</v>
      </c>
      <c r="D83" s="8"/>
    </row>
    <row r="84" spans="1:4" ht="22.5">
      <c r="A84" s="45" t="s">
        <v>1</v>
      </c>
      <c r="B84" s="43" t="s">
        <v>78</v>
      </c>
      <c r="C84" s="44" t="s">
        <v>32</v>
      </c>
      <c r="D84" s="8"/>
    </row>
    <row r="85" spans="1:4" ht="24">
      <c r="A85" s="1" t="s">
        <v>30</v>
      </c>
      <c r="B85" s="6">
        <f>B86+B91</f>
        <v>16550</v>
      </c>
      <c r="C85" s="6">
        <f>C86+C91</f>
        <v>7788.799999999988</v>
      </c>
      <c r="D85" s="8"/>
    </row>
    <row r="86" spans="1:4" ht="24">
      <c r="A86" s="39" t="s">
        <v>87</v>
      </c>
      <c r="B86" s="47">
        <f>B87</f>
        <v>0</v>
      </c>
      <c r="C86" s="47">
        <f>C87</f>
        <v>0</v>
      </c>
      <c r="D86" s="8"/>
    </row>
    <row r="87" spans="1:4" ht="24">
      <c r="A87" s="2" t="s">
        <v>67</v>
      </c>
      <c r="B87" s="3">
        <v>0</v>
      </c>
      <c r="C87" s="3">
        <v>0</v>
      </c>
      <c r="D87" s="16"/>
    </row>
    <row r="88" spans="1:4" ht="36">
      <c r="A88" s="2" t="s">
        <v>68</v>
      </c>
      <c r="B88" s="3">
        <v>0</v>
      </c>
      <c r="C88" s="3">
        <v>0</v>
      </c>
      <c r="D88" s="16"/>
    </row>
    <row r="89" spans="1:4" ht="36">
      <c r="A89" s="5" t="s">
        <v>69</v>
      </c>
      <c r="B89" s="3">
        <v>0</v>
      </c>
      <c r="C89" s="3">
        <v>0</v>
      </c>
      <c r="D89" s="8"/>
    </row>
    <row r="90" spans="1:4" ht="48">
      <c r="A90" s="5" t="s">
        <v>70</v>
      </c>
      <c r="B90" s="3">
        <v>0</v>
      </c>
      <c r="C90" s="3">
        <v>0</v>
      </c>
      <c r="D90" s="16"/>
    </row>
    <row r="91" spans="1:4" ht="12.75">
      <c r="A91" s="48" t="s">
        <v>75</v>
      </c>
      <c r="B91" s="47">
        <f>B92</f>
        <v>16550</v>
      </c>
      <c r="C91" s="47">
        <f>C92</f>
        <v>7788.799999999988</v>
      </c>
      <c r="D91" s="16"/>
    </row>
    <row r="92" spans="1:4" ht="24">
      <c r="A92" s="5" t="s">
        <v>71</v>
      </c>
      <c r="B92" s="4">
        <f>B93+B97</f>
        <v>16550</v>
      </c>
      <c r="C92" s="4">
        <f>C93+C97</f>
        <v>7788.799999999988</v>
      </c>
      <c r="D92" s="16"/>
    </row>
    <row r="93" spans="1:4" ht="12.75">
      <c r="A93" s="5" t="s">
        <v>79</v>
      </c>
      <c r="B93" s="4">
        <v>-919201.5</v>
      </c>
      <c r="C93" s="7">
        <v>-278829.7</v>
      </c>
      <c r="D93" s="16"/>
    </row>
    <row r="94" spans="1:4" ht="12.75">
      <c r="A94" s="5" t="s">
        <v>80</v>
      </c>
      <c r="B94" s="4">
        <v>-919201.5</v>
      </c>
      <c r="C94" s="7">
        <v>-278829.7</v>
      </c>
      <c r="D94" s="8"/>
    </row>
    <row r="95" spans="1:4" ht="24.75">
      <c r="A95" s="5" t="s">
        <v>81</v>
      </c>
      <c r="B95" s="4">
        <v>-919201.5</v>
      </c>
      <c r="C95" s="7">
        <v>-278829.7</v>
      </c>
      <c r="D95" s="46"/>
    </row>
    <row r="96" spans="1:4" ht="24.75">
      <c r="A96" s="5" t="s">
        <v>82</v>
      </c>
      <c r="B96" s="4">
        <v>-919201.5</v>
      </c>
      <c r="C96" s="7">
        <v>-278829.7</v>
      </c>
      <c r="D96" s="46"/>
    </row>
    <row r="97" spans="1:4" ht="15">
      <c r="A97" s="5" t="s">
        <v>72</v>
      </c>
      <c r="B97" s="4">
        <v>935751.5</v>
      </c>
      <c r="C97" s="7">
        <v>286618.5</v>
      </c>
      <c r="D97" s="46"/>
    </row>
    <row r="98" spans="1:4" ht="15">
      <c r="A98" s="5" t="s">
        <v>73</v>
      </c>
      <c r="B98" s="4">
        <v>935751.5</v>
      </c>
      <c r="C98" s="7">
        <v>286618.5</v>
      </c>
      <c r="D98" s="46"/>
    </row>
    <row r="99" spans="1:4" ht="24.75">
      <c r="A99" s="5" t="s">
        <v>76</v>
      </c>
      <c r="B99" s="4">
        <v>935751.5</v>
      </c>
      <c r="C99" s="7">
        <v>286618.5</v>
      </c>
      <c r="D99" s="46"/>
    </row>
    <row r="100" spans="1:4" ht="24.75">
      <c r="A100" s="5" t="s">
        <v>74</v>
      </c>
      <c r="B100" s="4">
        <v>935751.5</v>
      </c>
      <c r="C100" s="7">
        <v>286618.5</v>
      </c>
      <c r="D100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52">
      <selection activeCell="B32" sqref="B32"/>
    </sheetView>
  </sheetViews>
  <sheetFormatPr defaultColWidth="9.00390625" defaultRowHeight="12.75"/>
  <cols>
    <col min="1" max="1" width="46.25390625" style="0" customWidth="1"/>
    <col min="2" max="2" width="23.125" style="0" customWidth="1"/>
    <col min="3" max="3" width="25.375" style="0" customWidth="1"/>
    <col min="4" max="4" width="13.75390625" style="0" customWidth="1"/>
  </cols>
  <sheetData>
    <row r="1" spans="1:4" ht="15.75">
      <c r="A1" s="73" t="s">
        <v>39</v>
      </c>
      <c r="B1" s="74"/>
      <c r="C1" s="74"/>
      <c r="D1" s="74"/>
    </row>
    <row r="2" spans="1:4" ht="15.75">
      <c r="A2" s="75" t="s">
        <v>92</v>
      </c>
      <c r="B2" s="76"/>
      <c r="C2" s="76"/>
      <c r="D2" s="76"/>
    </row>
    <row r="3" spans="1:4" ht="15.75">
      <c r="A3" s="77" t="s">
        <v>104</v>
      </c>
      <c r="B3" s="76"/>
      <c r="C3" s="76"/>
      <c r="D3" s="76"/>
    </row>
    <row r="4" spans="1:4" ht="15.75" thickBot="1">
      <c r="A4" s="9"/>
      <c r="B4" s="10"/>
      <c r="C4" s="11"/>
      <c r="D4" s="8" t="s">
        <v>63</v>
      </c>
    </row>
    <row r="5" spans="1:4" ht="15.7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182986.4</v>
      </c>
      <c r="C7" s="22">
        <f>C8+C11+C12+C16+C17+C18+C20+C21+C22+C23+C10</f>
        <v>68449.5</v>
      </c>
      <c r="D7" s="23">
        <f>C7/B7*100</f>
        <v>37.406878325383744</v>
      </c>
    </row>
    <row r="8" spans="1:4" ht="12.75">
      <c r="A8" s="24" t="s">
        <v>15</v>
      </c>
      <c r="B8" s="25">
        <f>B9</f>
        <v>105110</v>
      </c>
      <c r="C8" s="25">
        <f>C9</f>
        <v>32548.7</v>
      </c>
      <c r="D8" s="23">
        <f aca="true" t="shared" si="0" ref="D8:D20">C8/B8*100</f>
        <v>30.966320997050712</v>
      </c>
    </row>
    <row r="9" spans="1:4" ht="12.75">
      <c r="A9" s="26" t="s">
        <v>0</v>
      </c>
      <c r="B9" s="27">
        <v>105110</v>
      </c>
      <c r="C9" s="28">
        <v>32548.7</v>
      </c>
      <c r="D9" s="29">
        <f t="shared" si="0"/>
        <v>30.966320997050712</v>
      </c>
    </row>
    <row r="10" spans="1:4" ht="12.75">
      <c r="A10" s="24" t="s">
        <v>95</v>
      </c>
      <c r="B10" s="50">
        <v>14890</v>
      </c>
      <c r="C10" s="51">
        <v>4594.2</v>
      </c>
      <c r="D10" s="29">
        <f>C10/B10*100</f>
        <v>30.85426460711887</v>
      </c>
    </row>
    <row r="11" spans="1:4" ht="12.75">
      <c r="A11" s="24" t="s">
        <v>2</v>
      </c>
      <c r="B11" s="22">
        <v>8643</v>
      </c>
      <c r="C11" s="31">
        <v>8388.6</v>
      </c>
      <c r="D11" s="23">
        <f t="shared" si="0"/>
        <v>97.05657757723013</v>
      </c>
    </row>
    <row r="12" spans="1:4" ht="12.75">
      <c r="A12" s="24" t="s">
        <v>3</v>
      </c>
      <c r="B12" s="22">
        <f>B13+B14+B15</f>
        <v>13870</v>
      </c>
      <c r="C12" s="22">
        <f>C13+C14+C15</f>
        <v>3223.7999999999997</v>
      </c>
      <c r="D12" s="23">
        <f t="shared" si="0"/>
        <v>23.242970439798125</v>
      </c>
    </row>
    <row r="13" spans="1:4" ht="12.75">
      <c r="A13" s="26" t="s">
        <v>97</v>
      </c>
      <c r="B13" s="27">
        <v>2040</v>
      </c>
      <c r="C13" s="27">
        <v>188.5</v>
      </c>
      <c r="D13" s="23">
        <f t="shared" si="0"/>
        <v>9.240196078431373</v>
      </c>
    </row>
    <row r="14" spans="1:4" ht="12.75">
      <c r="A14" s="26" t="s">
        <v>8</v>
      </c>
      <c r="B14" s="27">
        <v>530</v>
      </c>
      <c r="C14" s="27">
        <v>81.6</v>
      </c>
      <c r="D14" s="23">
        <f t="shared" si="0"/>
        <v>15.396226415094338</v>
      </c>
    </row>
    <row r="15" spans="1:4" ht="12.75">
      <c r="A15" s="26" t="s">
        <v>96</v>
      </c>
      <c r="B15" s="27">
        <v>11300</v>
      </c>
      <c r="C15" s="27">
        <v>2953.7</v>
      </c>
      <c r="D15" s="23">
        <f t="shared" si="0"/>
        <v>26.138938053097345</v>
      </c>
    </row>
    <row r="16" spans="1:4" ht="12.75">
      <c r="A16" s="24" t="s">
        <v>19</v>
      </c>
      <c r="B16" s="22">
        <v>2610</v>
      </c>
      <c r="C16" s="32">
        <v>670.5</v>
      </c>
      <c r="D16" s="23">
        <f t="shared" si="0"/>
        <v>25.689655172413794</v>
      </c>
    </row>
    <row r="17" spans="1:4" ht="36">
      <c r="A17" s="24" t="s">
        <v>37</v>
      </c>
      <c r="B17" s="22">
        <v>28280</v>
      </c>
      <c r="C17" s="32">
        <v>10298</v>
      </c>
      <c r="D17" s="23">
        <f t="shared" si="0"/>
        <v>36.41442715700142</v>
      </c>
    </row>
    <row r="18" spans="1:4" ht="24">
      <c r="A18" s="24" t="s">
        <v>9</v>
      </c>
      <c r="B18" s="22">
        <f>B19</f>
        <v>90</v>
      </c>
      <c r="C18" s="22">
        <f>C19</f>
        <v>125.6</v>
      </c>
      <c r="D18" s="23">
        <f t="shared" si="0"/>
        <v>139.55555555555554</v>
      </c>
    </row>
    <row r="19" spans="1:4" ht="12.75">
      <c r="A19" s="26" t="s">
        <v>10</v>
      </c>
      <c r="B19" s="27">
        <v>90</v>
      </c>
      <c r="C19" s="30">
        <v>125.6</v>
      </c>
      <c r="D19" s="29">
        <f t="shared" si="0"/>
        <v>139.55555555555554</v>
      </c>
    </row>
    <row r="20" spans="1:4" ht="24">
      <c r="A20" s="24" t="s">
        <v>11</v>
      </c>
      <c r="B20" s="22">
        <v>2887</v>
      </c>
      <c r="C20" s="32">
        <v>1107.4</v>
      </c>
      <c r="D20" s="23">
        <f t="shared" si="0"/>
        <v>38.35815725666782</v>
      </c>
    </row>
    <row r="21" spans="1:4" ht="24">
      <c r="A21" s="24" t="s">
        <v>20</v>
      </c>
      <c r="B21" s="22">
        <v>6200</v>
      </c>
      <c r="C21" s="31">
        <v>6954</v>
      </c>
      <c r="D21" s="23" t="s">
        <v>62</v>
      </c>
    </row>
    <row r="22" spans="1:4" ht="12.75">
      <c r="A22" s="24" t="s">
        <v>21</v>
      </c>
      <c r="B22" s="22">
        <v>170</v>
      </c>
      <c r="C22" s="31">
        <v>180.6</v>
      </c>
      <c r="D22" s="23">
        <f>C22/B22*100</f>
        <v>106.23529411764704</v>
      </c>
    </row>
    <row r="23" spans="1:4" ht="12.75">
      <c r="A23" s="24" t="s">
        <v>4</v>
      </c>
      <c r="B23" s="22">
        <v>236.4</v>
      </c>
      <c r="C23" s="31">
        <v>358.1</v>
      </c>
      <c r="D23" s="23" t="s">
        <v>62</v>
      </c>
    </row>
    <row r="24" spans="1:4" ht="12.75">
      <c r="A24" s="24" t="s">
        <v>16</v>
      </c>
      <c r="B24" s="22">
        <f>B25+B30+B31</f>
        <v>912933.0999999999</v>
      </c>
      <c r="C24" s="22">
        <f>C25+C30+C31</f>
        <v>299721.8</v>
      </c>
      <c r="D24" s="23">
        <f aca="true" t="shared" si="1" ref="D24:D31">C24/B24*100</f>
        <v>32.83064224530801</v>
      </c>
    </row>
    <row r="25" spans="1:4" ht="36">
      <c r="A25" s="26" t="s">
        <v>22</v>
      </c>
      <c r="B25" s="27">
        <f>B26+B27+B28+B29</f>
        <v>900900.5999999999</v>
      </c>
      <c r="C25" s="27">
        <f>C26+C27+C28+C29</f>
        <v>299204.5</v>
      </c>
      <c r="D25" s="29">
        <f t="shared" si="1"/>
        <v>33.21171059271134</v>
      </c>
    </row>
    <row r="26" spans="1:4" ht="24">
      <c r="A26" s="26" t="s">
        <v>23</v>
      </c>
      <c r="B26" s="27">
        <v>223474.9</v>
      </c>
      <c r="C26" s="30">
        <v>135184.5</v>
      </c>
      <c r="D26" s="29">
        <f t="shared" si="1"/>
        <v>60.49202841124439</v>
      </c>
    </row>
    <row r="27" spans="1:4" ht="24">
      <c r="A27" s="26" t="s">
        <v>24</v>
      </c>
      <c r="B27" s="27">
        <v>244109.3</v>
      </c>
      <c r="C27" s="30">
        <v>6264.6</v>
      </c>
      <c r="D27" s="29">
        <f t="shared" si="1"/>
        <v>2.5663094359780643</v>
      </c>
    </row>
    <row r="28" spans="1:4" ht="24">
      <c r="A28" s="26" t="s">
        <v>25</v>
      </c>
      <c r="B28" s="27">
        <v>415747.2</v>
      </c>
      <c r="C28" s="30">
        <v>152191.1</v>
      </c>
      <c r="D28" s="29">
        <f t="shared" si="1"/>
        <v>36.60664461480438</v>
      </c>
    </row>
    <row r="29" spans="1:4" ht="12.75">
      <c r="A29" s="26" t="s">
        <v>26</v>
      </c>
      <c r="B29" s="27">
        <v>17569.2</v>
      </c>
      <c r="C29" s="30">
        <v>5564.3</v>
      </c>
      <c r="D29" s="29">
        <f t="shared" si="1"/>
        <v>31.670764747398856</v>
      </c>
    </row>
    <row r="30" spans="1:4" ht="12.75">
      <c r="A30" s="26" t="s">
        <v>64</v>
      </c>
      <c r="B30" s="27">
        <v>12032.5</v>
      </c>
      <c r="C30" s="30">
        <v>630.8</v>
      </c>
      <c r="D30" s="29">
        <f t="shared" si="1"/>
        <v>5.242468314980261</v>
      </c>
    </row>
    <row r="31" spans="1:4" ht="48">
      <c r="A31" s="26" t="s">
        <v>65</v>
      </c>
      <c r="B31" s="27">
        <v>0</v>
      </c>
      <c r="C31" s="30">
        <v>-113.5</v>
      </c>
      <c r="D31" s="29" t="e">
        <f t="shared" si="1"/>
        <v>#DIV/0!</v>
      </c>
    </row>
    <row r="32" spans="1:4" ht="12.75">
      <c r="A32" s="24" t="s">
        <v>27</v>
      </c>
      <c r="B32" s="22">
        <f>B7+B24</f>
        <v>1095919.4999999998</v>
      </c>
      <c r="C32" s="22">
        <f>C7+C24</f>
        <v>368171.3</v>
      </c>
      <c r="D32" s="23">
        <f>C32/B32*100</f>
        <v>33.5947393946362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61432.600000000006</v>
      </c>
      <c r="C34" s="32">
        <f>SUM(C35:C42)</f>
        <v>29019.5</v>
      </c>
      <c r="D34" s="42">
        <f aca="true" t="shared" si="2" ref="D34:D40">C34/B34*100</f>
        <v>47.23794858104654</v>
      </c>
    </row>
    <row r="35" spans="1:4" ht="24">
      <c r="A35" s="26" t="s">
        <v>40</v>
      </c>
      <c r="B35" s="28">
        <v>1245</v>
      </c>
      <c r="C35" s="30">
        <v>626.8</v>
      </c>
      <c r="D35" s="29">
        <f t="shared" si="2"/>
        <v>50.34538152610442</v>
      </c>
    </row>
    <row r="36" spans="1:4" ht="36">
      <c r="A36" s="26" t="s">
        <v>41</v>
      </c>
      <c r="B36" s="28">
        <v>1262</v>
      </c>
      <c r="C36" s="30">
        <v>541.9</v>
      </c>
      <c r="D36" s="29">
        <f t="shared" si="2"/>
        <v>42.93977812995246</v>
      </c>
    </row>
    <row r="37" spans="1:4" ht="36">
      <c r="A37" s="26" t="s">
        <v>42</v>
      </c>
      <c r="B37" s="28">
        <v>45899.6</v>
      </c>
      <c r="C37" s="30">
        <v>23508.4</v>
      </c>
      <c r="D37" s="29">
        <f t="shared" si="2"/>
        <v>51.21700406975225</v>
      </c>
    </row>
    <row r="38" spans="1:4" ht="12.75">
      <c r="A38" s="26" t="s">
        <v>86</v>
      </c>
      <c r="B38" s="28">
        <v>5.9</v>
      </c>
      <c r="C38" s="30">
        <v>0</v>
      </c>
      <c r="D38" s="29">
        <f t="shared" si="2"/>
        <v>0</v>
      </c>
    </row>
    <row r="39" spans="1:4" ht="36">
      <c r="A39" s="26" t="s">
        <v>43</v>
      </c>
      <c r="B39" s="28">
        <v>5032.3</v>
      </c>
      <c r="C39" s="30">
        <v>652.1</v>
      </c>
      <c r="D39" s="29">
        <f t="shared" si="2"/>
        <v>12.95828945015202</v>
      </c>
    </row>
    <row r="40" spans="1:4" ht="12.75">
      <c r="A40" s="26" t="s">
        <v>93</v>
      </c>
      <c r="B40" s="28">
        <v>15</v>
      </c>
      <c r="C40" s="30">
        <v>0</v>
      </c>
      <c r="D40" s="29">
        <f t="shared" si="2"/>
        <v>0</v>
      </c>
    </row>
    <row r="41" spans="1:4" ht="12.75">
      <c r="A41" s="26" t="s">
        <v>44</v>
      </c>
      <c r="B41" s="28">
        <v>300</v>
      </c>
      <c r="C41" s="30">
        <v>0</v>
      </c>
      <c r="D41" s="29">
        <v>0</v>
      </c>
    </row>
    <row r="42" spans="1:4" ht="12.75">
      <c r="A42" s="26" t="s">
        <v>45</v>
      </c>
      <c r="B42" s="28">
        <v>7672.8</v>
      </c>
      <c r="C42" s="30">
        <v>3690.3</v>
      </c>
      <c r="D42" s="29">
        <f aca="true" t="shared" si="3" ref="D42:D66">C42/B42*100</f>
        <v>48.09587112918361</v>
      </c>
    </row>
    <row r="43" spans="1:4" ht="12.75">
      <c r="A43" s="24" t="s">
        <v>33</v>
      </c>
      <c r="B43" s="22">
        <f>B44</f>
        <v>1291.2</v>
      </c>
      <c r="C43" s="22">
        <f>C44</f>
        <v>336.2</v>
      </c>
      <c r="D43" s="23">
        <f t="shared" si="3"/>
        <v>26.037794299876083</v>
      </c>
    </row>
    <row r="44" spans="1:4" ht="12.75">
      <c r="A44" s="26" t="s">
        <v>46</v>
      </c>
      <c r="B44" s="27">
        <v>1291.2</v>
      </c>
      <c r="C44" s="30">
        <v>336.2</v>
      </c>
      <c r="D44" s="23">
        <f t="shared" si="3"/>
        <v>26.037794299876083</v>
      </c>
    </row>
    <row r="45" spans="1:4" ht="24">
      <c r="A45" s="24" t="s">
        <v>13</v>
      </c>
      <c r="B45" s="32">
        <f>B46+B47</f>
        <v>4779.3</v>
      </c>
      <c r="C45" s="32">
        <f>C46+C47</f>
        <v>1162.8</v>
      </c>
      <c r="D45" s="23">
        <f t="shared" si="3"/>
        <v>24.329922792040673</v>
      </c>
    </row>
    <row r="46" spans="1:4" ht="12" customHeight="1">
      <c r="A46" s="53" t="s">
        <v>100</v>
      </c>
      <c r="B46" s="28">
        <v>4747.8</v>
      </c>
      <c r="C46" s="30">
        <v>1162.8</v>
      </c>
      <c r="D46" s="29">
        <f t="shared" si="3"/>
        <v>24.491343359029443</v>
      </c>
    </row>
    <row r="47" spans="1:4" ht="23.25" customHeight="1">
      <c r="A47" s="53" t="s">
        <v>101</v>
      </c>
      <c r="B47" s="28">
        <v>31.5</v>
      </c>
      <c r="C47" s="30">
        <v>0</v>
      </c>
      <c r="D47" s="29">
        <f t="shared" si="3"/>
        <v>0</v>
      </c>
    </row>
    <row r="48" spans="1:4" ht="12.75">
      <c r="A48" s="24" t="s">
        <v>14</v>
      </c>
      <c r="B48" s="32">
        <f>SUM(B49:B52)</f>
        <v>80536.7</v>
      </c>
      <c r="C48" s="32">
        <f>SUM(C49:C52)</f>
        <v>20749.5</v>
      </c>
      <c r="D48" s="23">
        <f t="shared" si="3"/>
        <v>25.764030559980732</v>
      </c>
    </row>
    <row r="49" spans="1:4" ht="12.75">
      <c r="A49" s="26" t="s">
        <v>66</v>
      </c>
      <c r="B49" s="28">
        <v>10410.8</v>
      </c>
      <c r="C49" s="30">
        <v>1709.1</v>
      </c>
      <c r="D49" s="29">
        <f t="shared" si="3"/>
        <v>16.41660583240481</v>
      </c>
    </row>
    <row r="50" spans="1:4" ht="12.75">
      <c r="A50" s="26" t="s">
        <v>47</v>
      </c>
      <c r="B50" s="28">
        <v>17065</v>
      </c>
      <c r="C50" s="30">
        <v>7234.3</v>
      </c>
      <c r="D50" s="29">
        <f t="shared" si="3"/>
        <v>42.392616466451805</v>
      </c>
    </row>
    <row r="51" spans="1:4" ht="12.75">
      <c r="A51" s="26" t="s">
        <v>91</v>
      </c>
      <c r="B51" s="28">
        <v>45330</v>
      </c>
      <c r="C51" s="30">
        <v>11388</v>
      </c>
      <c r="D51" s="29">
        <f t="shared" si="3"/>
        <v>25.122435473196557</v>
      </c>
    </row>
    <row r="52" spans="1:4" ht="12.75">
      <c r="A52" s="26" t="s">
        <v>48</v>
      </c>
      <c r="B52" s="28">
        <v>7730.9</v>
      </c>
      <c r="C52" s="30">
        <v>418.1</v>
      </c>
      <c r="D52" s="29">
        <f t="shared" si="3"/>
        <v>5.408167225032015</v>
      </c>
    </row>
    <row r="53" spans="1:4" ht="12.75">
      <c r="A53" s="24" t="s">
        <v>5</v>
      </c>
      <c r="B53" s="32">
        <f>SUM(B54:B57)</f>
        <v>318967.10000000003</v>
      </c>
      <c r="C53" s="32">
        <f>SUM(C54:C57)</f>
        <v>29011</v>
      </c>
      <c r="D53" s="23">
        <f t="shared" si="3"/>
        <v>9.095295408209811</v>
      </c>
    </row>
    <row r="54" spans="1:4" ht="12.75">
      <c r="A54" s="26" t="s">
        <v>49</v>
      </c>
      <c r="B54" s="28">
        <v>250</v>
      </c>
      <c r="C54" s="30">
        <v>0</v>
      </c>
      <c r="D54" s="29">
        <f t="shared" si="3"/>
        <v>0</v>
      </c>
    </row>
    <row r="55" spans="1:4" ht="12.75">
      <c r="A55" s="26" t="s">
        <v>50</v>
      </c>
      <c r="B55" s="28">
        <v>299659.2</v>
      </c>
      <c r="C55" s="30">
        <v>24824</v>
      </c>
      <c r="D55" s="29">
        <f t="shared" si="3"/>
        <v>8.28407737856872</v>
      </c>
    </row>
    <row r="56" spans="1:4" ht="12.75">
      <c r="A56" s="26" t="s">
        <v>83</v>
      </c>
      <c r="B56" s="28">
        <v>13334.9</v>
      </c>
      <c r="C56" s="30">
        <v>1882.9</v>
      </c>
      <c r="D56" s="29">
        <f t="shared" si="3"/>
        <v>14.120090889320505</v>
      </c>
    </row>
    <row r="57" spans="1:4" ht="24">
      <c r="A57" s="26" t="s">
        <v>94</v>
      </c>
      <c r="B57" s="28">
        <v>5723</v>
      </c>
      <c r="C57" s="30">
        <v>2304.1</v>
      </c>
      <c r="D57" s="29">
        <f t="shared" si="3"/>
        <v>40.26035296173335</v>
      </c>
    </row>
    <row r="58" spans="1:4" ht="12.75">
      <c r="A58" s="24" t="s">
        <v>6</v>
      </c>
      <c r="B58" s="32">
        <f>SUM(B59:B63)</f>
        <v>424609.99999999994</v>
      </c>
      <c r="C58" s="32">
        <f>SUM(C59:C63)</f>
        <v>184369.1</v>
      </c>
      <c r="D58" s="23">
        <f t="shared" si="3"/>
        <v>43.42080968418078</v>
      </c>
    </row>
    <row r="59" spans="1:4" ht="12.75">
      <c r="A59" s="26" t="s">
        <v>51</v>
      </c>
      <c r="B59" s="28">
        <v>120850.5</v>
      </c>
      <c r="C59" s="30">
        <v>56171.1</v>
      </c>
      <c r="D59" s="29">
        <f t="shared" si="3"/>
        <v>46.47982424565889</v>
      </c>
    </row>
    <row r="60" spans="1:4" ht="12.75">
      <c r="A60" s="26" t="s">
        <v>52</v>
      </c>
      <c r="B60" s="28">
        <v>252064.6</v>
      </c>
      <c r="C60" s="30">
        <v>104745.9</v>
      </c>
      <c r="D60" s="29">
        <f t="shared" si="3"/>
        <v>41.55518069574228</v>
      </c>
    </row>
    <row r="61" spans="1:4" ht="12.75">
      <c r="A61" s="26" t="s">
        <v>77</v>
      </c>
      <c r="B61" s="28">
        <v>34282</v>
      </c>
      <c r="C61" s="30">
        <v>16557.5</v>
      </c>
      <c r="D61" s="29">
        <f t="shared" si="3"/>
        <v>48.29794061023278</v>
      </c>
    </row>
    <row r="62" spans="1:4" ht="12.75">
      <c r="A62" s="26" t="s">
        <v>53</v>
      </c>
      <c r="B62" s="28">
        <v>330.8</v>
      </c>
      <c r="C62" s="30">
        <v>0</v>
      </c>
      <c r="D62" s="29">
        <f t="shared" si="3"/>
        <v>0</v>
      </c>
    </row>
    <row r="63" spans="1:4" ht="12.75">
      <c r="A63" s="26" t="s">
        <v>54</v>
      </c>
      <c r="B63" s="28">
        <v>17082.1</v>
      </c>
      <c r="C63" s="30">
        <v>6894.6</v>
      </c>
      <c r="D63" s="29">
        <f t="shared" si="3"/>
        <v>40.36154805322531</v>
      </c>
    </row>
    <row r="64" spans="1:4" ht="12.75">
      <c r="A64" s="24" t="s">
        <v>34</v>
      </c>
      <c r="B64" s="32">
        <f>SUM(B65:B66)</f>
        <v>84647</v>
      </c>
      <c r="C64" s="32">
        <f>SUM(C65:C66)</f>
        <v>39316.6</v>
      </c>
      <c r="D64" s="23">
        <f t="shared" si="3"/>
        <v>46.4477181707562</v>
      </c>
    </row>
    <row r="65" spans="1:4" ht="12.75">
      <c r="A65" s="26" t="s">
        <v>55</v>
      </c>
      <c r="B65" s="28">
        <v>62194</v>
      </c>
      <c r="C65" s="30">
        <v>28180.1</v>
      </c>
      <c r="D65" s="29">
        <f t="shared" si="3"/>
        <v>45.309997748979</v>
      </c>
    </row>
    <row r="66" spans="1:4" ht="12.75">
      <c r="A66" s="26" t="s">
        <v>56</v>
      </c>
      <c r="B66" s="28">
        <v>22453</v>
      </c>
      <c r="C66" s="30">
        <v>11136.5</v>
      </c>
      <c r="D66" s="29">
        <f t="shared" si="3"/>
        <v>49.59916269540818</v>
      </c>
    </row>
    <row r="67" spans="1:4" ht="12.75" customHeight="1" hidden="1">
      <c r="A67" s="24" t="s">
        <v>84</v>
      </c>
      <c r="B67" s="32">
        <f>B68</f>
        <v>0</v>
      </c>
      <c r="C67" s="32">
        <f>C68</f>
        <v>0</v>
      </c>
      <c r="D67" s="23">
        <v>0</v>
      </c>
    </row>
    <row r="68" spans="1:4" ht="12.75" customHeight="1" hidden="1">
      <c r="A68" s="26" t="s">
        <v>85</v>
      </c>
      <c r="B68" s="28">
        <v>0</v>
      </c>
      <c r="C68" s="30">
        <v>0</v>
      </c>
      <c r="D68" s="29">
        <v>0</v>
      </c>
    </row>
    <row r="69" spans="1:4" ht="12.75">
      <c r="A69" s="24" t="s">
        <v>7</v>
      </c>
      <c r="B69" s="32">
        <f>B70+B71+B72+B73+B74</f>
        <v>118846</v>
      </c>
      <c r="C69" s="32">
        <f>C70+C71+C72+C73+C74</f>
        <v>40044.6</v>
      </c>
      <c r="D69" s="23">
        <f aca="true" t="shared" si="4" ref="D69:D79">C69/B69*100</f>
        <v>33.694529054406544</v>
      </c>
    </row>
    <row r="70" spans="1:4" ht="12.75">
      <c r="A70" s="26" t="s">
        <v>57</v>
      </c>
      <c r="B70" s="28">
        <v>3500</v>
      </c>
      <c r="C70" s="30">
        <v>1778.2</v>
      </c>
      <c r="D70" s="29">
        <f t="shared" si="4"/>
        <v>50.80571428571429</v>
      </c>
    </row>
    <row r="71" spans="1:4" ht="12.75">
      <c r="A71" s="26" t="s">
        <v>58</v>
      </c>
      <c r="B71" s="28">
        <v>63699.3</v>
      </c>
      <c r="C71" s="30">
        <v>24771.8</v>
      </c>
      <c r="D71" s="29">
        <f t="shared" si="4"/>
        <v>38.888653407494274</v>
      </c>
    </row>
    <row r="72" spans="1:4" ht="12.75">
      <c r="A72" s="26" t="s">
        <v>59</v>
      </c>
      <c r="B72" s="28">
        <v>7339.3</v>
      </c>
      <c r="C72" s="30">
        <v>1210.8</v>
      </c>
      <c r="D72" s="29">
        <f t="shared" si="4"/>
        <v>16.497486136280028</v>
      </c>
    </row>
    <row r="73" spans="1:4" ht="12.75">
      <c r="A73" s="26" t="s">
        <v>60</v>
      </c>
      <c r="B73" s="28">
        <v>33153.5</v>
      </c>
      <c r="C73" s="30">
        <v>8413.2</v>
      </c>
      <c r="D73" s="29">
        <f t="shared" si="4"/>
        <v>25.37650625122536</v>
      </c>
    </row>
    <row r="74" spans="1:4" ht="12.75">
      <c r="A74" s="26" t="s">
        <v>61</v>
      </c>
      <c r="B74" s="28">
        <v>11153.9</v>
      </c>
      <c r="C74" s="30">
        <v>3870.6</v>
      </c>
      <c r="D74" s="29">
        <f>C74/B74*100</f>
        <v>34.70176350872789</v>
      </c>
    </row>
    <row r="75" spans="1:4" ht="12.75">
      <c r="A75" s="24" t="s">
        <v>35</v>
      </c>
      <c r="B75" s="22">
        <f>B76+B77+B78</f>
        <v>9952</v>
      </c>
      <c r="C75" s="22">
        <f>C76+C77+C78</f>
        <v>4696.6</v>
      </c>
      <c r="D75" s="23">
        <f t="shared" si="4"/>
        <v>47.19252411575563</v>
      </c>
    </row>
    <row r="76" spans="1:4" ht="12.75">
      <c r="A76" s="26" t="s">
        <v>89</v>
      </c>
      <c r="B76" s="27">
        <v>7170</v>
      </c>
      <c r="C76" s="27">
        <v>2769.6</v>
      </c>
      <c r="D76" s="29">
        <f t="shared" si="4"/>
        <v>38.62761506276151</v>
      </c>
    </row>
    <row r="77" spans="1:4" ht="12.75">
      <c r="A77" s="26" t="s">
        <v>98</v>
      </c>
      <c r="B77" s="27">
        <v>152.9</v>
      </c>
      <c r="C77" s="27">
        <v>127</v>
      </c>
      <c r="D77" s="29">
        <f t="shared" si="4"/>
        <v>83.06082406801832</v>
      </c>
    </row>
    <row r="78" spans="1:4" ht="12.75">
      <c r="A78" s="26" t="s">
        <v>88</v>
      </c>
      <c r="B78" s="27">
        <v>2629.1</v>
      </c>
      <c r="C78" s="27">
        <v>1800</v>
      </c>
      <c r="D78" s="29">
        <f t="shared" si="4"/>
        <v>68.46449355292687</v>
      </c>
    </row>
    <row r="79" spans="1:4" ht="12.75">
      <c r="A79" s="24" t="s">
        <v>36</v>
      </c>
      <c r="B79" s="22">
        <v>1995</v>
      </c>
      <c r="C79" s="22">
        <v>1049.1</v>
      </c>
      <c r="D79" s="23">
        <f t="shared" si="4"/>
        <v>52.586466165413526</v>
      </c>
    </row>
    <row r="80" spans="1:4" ht="12.75">
      <c r="A80" s="24" t="s">
        <v>28</v>
      </c>
      <c r="B80" s="22">
        <f>B34+B43+B45+B48+B53+B58+B64+B69+B75+B79</f>
        <v>1107056.9</v>
      </c>
      <c r="C80" s="52">
        <f>C34+C43+C45+C48+C53+C58+C64+C67+C69+C75+C79</f>
        <v>349754.9999999999</v>
      </c>
      <c r="D80" s="23">
        <f>C80/B80*100</f>
        <v>31.593227050931162</v>
      </c>
    </row>
    <row r="81" spans="1:4" ht="24">
      <c r="A81" s="24" t="s">
        <v>29</v>
      </c>
      <c r="B81" s="32">
        <f>B32-B80</f>
        <v>-11137.40000000014</v>
      </c>
      <c r="C81" s="32">
        <f>C32-C80</f>
        <v>18416.300000000105</v>
      </c>
      <c r="D81" s="23"/>
    </row>
    <row r="82" spans="1:4" ht="12.75">
      <c r="A82" s="33"/>
      <c r="B82" s="34" t="s">
        <v>38</v>
      </c>
      <c r="C82" s="35"/>
      <c r="D82" s="8"/>
    </row>
    <row r="83" spans="1:4" ht="12.75">
      <c r="A83" s="36"/>
      <c r="B83" s="37"/>
      <c r="C83" s="38" t="s">
        <v>90</v>
      </c>
      <c r="D83" s="8"/>
    </row>
    <row r="84" spans="1:4" ht="22.5">
      <c r="A84" s="45" t="s">
        <v>1</v>
      </c>
      <c r="B84" s="43" t="s">
        <v>78</v>
      </c>
      <c r="C84" s="44" t="s">
        <v>32</v>
      </c>
      <c r="D84" s="8"/>
    </row>
    <row r="85" spans="1:4" ht="24">
      <c r="A85" s="1" t="s">
        <v>30</v>
      </c>
      <c r="B85" s="6">
        <f>B86+B91</f>
        <v>11137.399999999907</v>
      </c>
      <c r="C85" s="6">
        <f>C86+C91</f>
        <v>-18350.099999999977</v>
      </c>
      <c r="D85" s="8"/>
    </row>
    <row r="86" spans="1:4" ht="24">
      <c r="A86" s="39" t="s">
        <v>87</v>
      </c>
      <c r="B86" s="47">
        <f>B87</f>
        <v>0</v>
      </c>
      <c r="C86" s="47">
        <f>C87</f>
        <v>0</v>
      </c>
      <c r="D86" s="8"/>
    </row>
    <row r="87" spans="1:4" ht="24">
      <c r="A87" s="2" t="s">
        <v>67</v>
      </c>
      <c r="B87" s="3">
        <v>0</v>
      </c>
      <c r="C87" s="3">
        <v>0</v>
      </c>
      <c r="D87" s="16"/>
    </row>
    <row r="88" spans="1:4" ht="36">
      <c r="A88" s="2" t="s">
        <v>68</v>
      </c>
      <c r="B88" s="3">
        <v>0</v>
      </c>
      <c r="C88" s="3">
        <v>0</v>
      </c>
      <c r="D88" s="16"/>
    </row>
    <row r="89" spans="1:4" ht="36">
      <c r="A89" s="5" t="s">
        <v>69</v>
      </c>
      <c r="B89" s="3">
        <v>0</v>
      </c>
      <c r="C89" s="3">
        <v>0</v>
      </c>
      <c r="D89" s="8"/>
    </row>
    <row r="90" spans="1:4" ht="48">
      <c r="A90" s="5" t="s">
        <v>70</v>
      </c>
      <c r="B90" s="3">
        <v>0</v>
      </c>
      <c r="C90" s="3">
        <v>0</v>
      </c>
      <c r="D90" s="16"/>
    </row>
    <row r="91" spans="1:4" ht="12.75">
      <c r="A91" s="48" t="s">
        <v>75</v>
      </c>
      <c r="B91" s="47">
        <f>B92</f>
        <v>11137.399999999907</v>
      </c>
      <c r="C91" s="47">
        <f>C92</f>
        <v>-18350.099999999977</v>
      </c>
      <c r="D91" s="16"/>
    </row>
    <row r="92" spans="1:4" ht="24">
      <c r="A92" s="5" t="s">
        <v>71</v>
      </c>
      <c r="B92" s="4">
        <f>B93+B97</f>
        <v>11137.399999999907</v>
      </c>
      <c r="C92" s="4">
        <f>C93+C97</f>
        <v>-18350.099999999977</v>
      </c>
      <c r="D92" s="16"/>
    </row>
    <row r="93" spans="1:4" ht="12.75">
      <c r="A93" s="5" t="s">
        <v>79</v>
      </c>
      <c r="B93" s="4">
        <v>-1095919.5</v>
      </c>
      <c r="C93" s="7">
        <v>-366458.8</v>
      </c>
      <c r="D93" s="16"/>
    </row>
    <row r="94" spans="1:4" ht="12.75">
      <c r="A94" s="5" t="s">
        <v>80</v>
      </c>
      <c r="B94" s="4">
        <v>-1095919.5</v>
      </c>
      <c r="C94" s="7">
        <v>-366458.8</v>
      </c>
      <c r="D94" s="8"/>
    </row>
    <row r="95" spans="1:4" ht="24.75">
      <c r="A95" s="5" t="s">
        <v>81</v>
      </c>
      <c r="B95" s="4">
        <v>-1095919.5</v>
      </c>
      <c r="C95" s="7">
        <v>-366458.8</v>
      </c>
      <c r="D95" s="46"/>
    </row>
    <row r="96" spans="1:4" ht="24.75">
      <c r="A96" s="5" t="s">
        <v>82</v>
      </c>
      <c r="B96" s="4">
        <v>-1095919.5</v>
      </c>
      <c r="C96" s="7">
        <v>-366458.8</v>
      </c>
      <c r="D96" s="46"/>
    </row>
    <row r="97" spans="1:4" ht="15">
      <c r="A97" s="5" t="s">
        <v>72</v>
      </c>
      <c r="B97" s="4">
        <v>1107056.9</v>
      </c>
      <c r="C97" s="7">
        <v>348108.7</v>
      </c>
      <c r="D97" s="46"/>
    </row>
    <row r="98" spans="1:4" ht="15">
      <c r="A98" s="5" t="s">
        <v>73</v>
      </c>
      <c r="B98" s="4">
        <v>1107056.9</v>
      </c>
      <c r="C98" s="7">
        <v>348108.7</v>
      </c>
      <c r="D98" s="46"/>
    </row>
    <row r="99" spans="1:4" ht="24.75">
      <c r="A99" s="5" t="s">
        <v>76</v>
      </c>
      <c r="B99" s="4">
        <v>1107056.9</v>
      </c>
      <c r="C99" s="7">
        <v>348108.7</v>
      </c>
      <c r="D99" s="46"/>
    </row>
    <row r="100" spans="1:4" ht="24.75">
      <c r="A100" s="5" t="s">
        <v>74</v>
      </c>
      <c r="B100" s="4">
        <v>1107056.9</v>
      </c>
      <c r="C100" s="7">
        <v>348108.7</v>
      </c>
      <c r="D100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55">
      <selection activeCell="C32" sqref="C32"/>
    </sheetView>
  </sheetViews>
  <sheetFormatPr defaultColWidth="9.00390625" defaultRowHeight="12.75"/>
  <cols>
    <col min="1" max="1" width="46.25390625" style="0" customWidth="1"/>
    <col min="2" max="2" width="23.125" style="0" customWidth="1"/>
    <col min="3" max="3" width="25.375" style="0" customWidth="1"/>
    <col min="4" max="4" width="13.75390625" style="0" customWidth="1"/>
  </cols>
  <sheetData>
    <row r="1" spans="1:4" ht="15.75">
      <c r="A1" s="73" t="s">
        <v>39</v>
      </c>
      <c r="B1" s="74"/>
      <c r="C1" s="74"/>
      <c r="D1" s="74"/>
    </row>
    <row r="2" spans="1:4" ht="15.75">
      <c r="A2" s="75" t="s">
        <v>92</v>
      </c>
      <c r="B2" s="76"/>
      <c r="C2" s="76"/>
      <c r="D2" s="76"/>
    </row>
    <row r="3" spans="1:4" ht="15.75">
      <c r="A3" s="77" t="s">
        <v>105</v>
      </c>
      <c r="B3" s="76"/>
      <c r="C3" s="76"/>
      <c r="D3" s="76"/>
    </row>
    <row r="4" spans="1:4" ht="15.75" thickBot="1">
      <c r="A4" s="9"/>
      <c r="B4" s="10"/>
      <c r="C4" s="11"/>
      <c r="D4" s="8" t="s">
        <v>63</v>
      </c>
    </row>
    <row r="5" spans="1:4" ht="15.7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182986.4</v>
      </c>
      <c r="C7" s="22">
        <f>C8+C11+C12+C16+C17+C18+C20+C21+C22+C23+C10</f>
        <v>84631.69999999998</v>
      </c>
      <c r="D7" s="23">
        <f>C7/B7*100</f>
        <v>46.250267779463385</v>
      </c>
    </row>
    <row r="8" spans="1:4" ht="12.75">
      <c r="A8" s="24" t="s">
        <v>15</v>
      </c>
      <c r="B8" s="25">
        <f>B9</f>
        <v>105110</v>
      </c>
      <c r="C8" s="25">
        <f>C9</f>
        <v>41471.2</v>
      </c>
      <c r="D8" s="23">
        <f aca="true" t="shared" si="0" ref="D8:D20">C8/B8*100</f>
        <v>39.455047093521074</v>
      </c>
    </row>
    <row r="9" spans="1:4" ht="12.75">
      <c r="A9" s="26" t="s">
        <v>0</v>
      </c>
      <c r="B9" s="27">
        <v>105110</v>
      </c>
      <c r="C9" s="28">
        <v>41471.2</v>
      </c>
      <c r="D9" s="29">
        <f t="shared" si="0"/>
        <v>39.455047093521074</v>
      </c>
    </row>
    <row r="10" spans="1:4" ht="12.75">
      <c r="A10" s="24" t="s">
        <v>95</v>
      </c>
      <c r="B10" s="50">
        <v>14890</v>
      </c>
      <c r="C10" s="51">
        <v>5815.7</v>
      </c>
      <c r="D10" s="29">
        <f>C10/B10*100</f>
        <v>39.05775688381464</v>
      </c>
    </row>
    <row r="11" spans="1:4" ht="12.75">
      <c r="A11" s="24" t="s">
        <v>2</v>
      </c>
      <c r="B11" s="22">
        <v>8643</v>
      </c>
      <c r="C11" s="31">
        <v>9568.2</v>
      </c>
      <c r="D11" s="23">
        <f t="shared" si="0"/>
        <v>110.70461645262061</v>
      </c>
    </row>
    <row r="12" spans="1:4" ht="12.75">
      <c r="A12" s="24" t="s">
        <v>3</v>
      </c>
      <c r="B12" s="22">
        <f>B13+B14+B15</f>
        <v>13870</v>
      </c>
      <c r="C12" s="22">
        <f>C13+C14+C15</f>
        <v>4479</v>
      </c>
      <c r="D12" s="23">
        <f t="shared" si="0"/>
        <v>32.29271809661139</v>
      </c>
    </row>
    <row r="13" spans="1:4" ht="12.75">
      <c r="A13" s="26" t="s">
        <v>97</v>
      </c>
      <c r="B13" s="27">
        <v>2040</v>
      </c>
      <c r="C13" s="27">
        <v>223.6</v>
      </c>
      <c r="D13" s="23">
        <f t="shared" si="0"/>
        <v>10.96078431372549</v>
      </c>
    </row>
    <row r="14" spans="1:4" ht="12.75">
      <c r="A14" s="26" t="s">
        <v>8</v>
      </c>
      <c r="B14" s="27">
        <v>530</v>
      </c>
      <c r="C14" s="27">
        <v>89.5</v>
      </c>
      <c r="D14" s="23">
        <f t="shared" si="0"/>
        <v>16.88679245283019</v>
      </c>
    </row>
    <row r="15" spans="1:4" ht="12.75">
      <c r="A15" s="26" t="s">
        <v>96</v>
      </c>
      <c r="B15" s="27">
        <v>11300</v>
      </c>
      <c r="C15" s="27">
        <v>4165.9</v>
      </c>
      <c r="D15" s="23">
        <f t="shared" si="0"/>
        <v>36.86637168141593</v>
      </c>
    </row>
    <row r="16" spans="1:4" ht="12.75">
      <c r="A16" s="24" t="s">
        <v>19</v>
      </c>
      <c r="B16" s="22">
        <v>2610</v>
      </c>
      <c r="C16" s="32">
        <v>870.7</v>
      </c>
      <c r="D16" s="23">
        <f t="shared" si="0"/>
        <v>33.36015325670498</v>
      </c>
    </row>
    <row r="17" spans="1:4" ht="36">
      <c r="A17" s="24" t="s">
        <v>37</v>
      </c>
      <c r="B17" s="22">
        <v>28280</v>
      </c>
      <c r="C17" s="32">
        <v>12655.5</v>
      </c>
      <c r="D17" s="23">
        <f t="shared" si="0"/>
        <v>44.7507072135785</v>
      </c>
    </row>
    <row r="18" spans="1:4" ht="24">
      <c r="A18" s="24" t="s">
        <v>9</v>
      </c>
      <c r="B18" s="22">
        <f>B19</f>
        <v>90</v>
      </c>
      <c r="C18" s="22">
        <f>C19</f>
        <v>142.9</v>
      </c>
      <c r="D18" s="23">
        <f t="shared" si="0"/>
        <v>158.77777777777777</v>
      </c>
    </row>
    <row r="19" spans="1:4" ht="12.75">
      <c r="A19" s="26" t="s">
        <v>10</v>
      </c>
      <c r="B19" s="27">
        <v>90</v>
      </c>
      <c r="C19" s="30">
        <v>142.9</v>
      </c>
      <c r="D19" s="29">
        <f t="shared" si="0"/>
        <v>158.77777777777777</v>
      </c>
    </row>
    <row r="20" spans="1:4" ht="24">
      <c r="A20" s="24" t="s">
        <v>11</v>
      </c>
      <c r="B20" s="22">
        <v>2887</v>
      </c>
      <c r="C20" s="32">
        <v>1686.8</v>
      </c>
      <c r="D20" s="23">
        <f t="shared" si="0"/>
        <v>58.427433321787326</v>
      </c>
    </row>
    <row r="21" spans="1:4" ht="24">
      <c r="A21" s="24" t="s">
        <v>20</v>
      </c>
      <c r="B21" s="22">
        <v>6200</v>
      </c>
      <c r="C21" s="31">
        <v>7341</v>
      </c>
      <c r="D21" s="23" t="s">
        <v>62</v>
      </c>
    </row>
    <row r="22" spans="1:4" ht="12.75">
      <c r="A22" s="24" t="s">
        <v>21</v>
      </c>
      <c r="B22" s="22">
        <v>170</v>
      </c>
      <c r="C22" s="31">
        <v>218.5</v>
      </c>
      <c r="D22" s="23">
        <f>C22/B22*100</f>
        <v>128.52941176470588</v>
      </c>
    </row>
    <row r="23" spans="1:4" ht="12.75">
      <c r="A23" s="24" t="s">
        <v>4</v>
      </c>
      <c r="B23" s="22">
        <v>236.4</v>
      </c>
      <c r="C23" s="31">
        <v>382.2</v>
      </c>
      <c r="D23" s="23" t="s">
        <v>62</v>
      </c>
    </row>
    <row r="24" spans="1:4" ht="12.75">
      <c r="A24" s="24" t="s">
        <v>16</v>
      </c>
      <c r="B24" s="22">
        <f>B25+B30+B31</f>
        <v>960363.7999999999</v>
      </c>
      <c r="C24" s="22">
        <f>C25+C30+C31</f>
        <v>367807.6</v>
      </c>
      <c r="D24" s="23">
        <f aca="true" t="shared" si="1" ref="D24:D31">C24/B24*100</f>
        <v>38.29877802557739</v>
      </c>
    </row>
    <row r="25" spans="1:4" ht="36">
      <c r="A25" s="26" t="s">
        <v>22</v>
      </c>
      <c r="B25" s="27">
        <f>B26+B27+B28+B29</f>
        <v>948331.2999999999</v>
      </c>
      <c r="C25" s="27">
        <f>C26+C27+C28+C29</f>
        <v>367287.1</v>
      </c>
      <c r="D25" s="29">
        <f t="shared" si="1"/>
        <v>38.729829965540524</v>
      </c>
    </row>
    <row r="26" spans="1:4" ht="24">
      <c r="A26" s="26" t="s">
        <v>23</v>
      </c>
      <c r="B26" s="27">
        <v>253474.9</v>
      </c>
      <c r="C26" s="30">
        <v>165966.5</v>
      </c>
      <c r="D26" s="29">
        <f t="shared" si="1"/>
        <v>65.47650280165807</v>
      </c>
    </row>
    <row r="27" spans="1:4" ht="24">
      <c r="A27" s="26" t="s">
        <v>24</v>
      </c>
      <c r="B27" s="27">
        <v>244109.3</v>
      </c>
      <c r="C27" s="30">
        <v>7434.5</v>
      </c>
      <c r="D27" s="29">
        <f t="shared" si="1"/>
        <v>3.04556196752848</v>
      </c>
    </row>
    <row r="28" spans="1:4" ht="24">
      <c r="A28" s="26" t="s">
        <v>25</v>
      </c>
      <c r="B28" s="27">
        <v>433177.9</v>
      </c>
      <c r="C28" s="30">
        <v>186689.1</v>
      </c>
      <c r="D28" s="29">
        <f t="shared" si="1"/>
        <v>43.09755876280853</v>
      </c>
    </row>
    <row r="29" spans="1:4" ht="12.75">
      <c r="A29" s="26" t="s">
        <v>26</v>
      </c>
      <c r="B29" s="27">
        <v>17569.2</v>
      </c>
      <c r="C29" s="30">
        <v>7197</v>
      </c>
      <c r="D29" s="29">
        <f t="shared" si="1"/>
        <v>40.96373198552011</v>
      </c>
    </row>
    <row r="30" spans="1:4" ht="12.75">
      <c r="A30" s="26" t="s">
        <v>64</v>
      </c>
      <c r="B30" s="27">
        <v>12032.5</v>
      </c>
      <c r="C30" s="30">
        <v>633.8</v>
      </c>
      <c r="D30" s="29">
        <f t="shared" si="1"/>
        <v>5.26740078952836</v>
      </c>
    </row>
    <row r="31" spans="1:4" ht="48">
      <c r="A31" s="26" t="s">
        <v>65</v>
      </c>
      <c r="B31" s="27">
        <v>0</v>
      </c>
      <c r="C31" s="30">
        <v>-113.3</v>
      </c>
      <c r="D31" s="29" t="e">
        <f t="shared" si="1"/>
        <v>#DIV/0!</v>
      </c>
    </row>
    <row r="32" spans="1:4" ht="12.75">
      <c r="A32" s="24" t="s">
        <v>27</v>
      </c>
      <c r="B32" s="22">
        <f>B7+B24</f>
        <v>1143350.2</v>
      </c>
      <c r="C32" s="22">
        <f>C7+C24</f>
        <v>452439.29999999993</v>
      </c>
      <c r="D32" s="23">
        <f>C32/B32*100</f>
        <v>39.57136667313304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62928.600000000006</v>
      </c>
      <c r="C34" s="32">
        <f>SUM(C35:C42)</f>
        <v>36972.700000000004</v>
      </c>
      <c r="D34" s="42">
        <f aca="true" t="shared" si="2" ref="D34:D40">C34/B34*100</f>
        <v>58.75341259776954</v>
      </c>
    </row>
    <row r="35" spans="1:4" ht="24">
      <c r="A35" s="54" t="s">
        <v>40</v>
      </c>
      <c r="B35" s="28">
        <v>1245</v>
      </c>
      <c r="C35" s="30">
        <v>767.3</v>
      </c>
      <c r="D35" s="55">
        <f t="shared" si="2"/>
        <v>61.63052208835341</v>
      </c>
    </row>
    <row r="36" spans="1:4" ht="36">
      <c r="A36" s="54" t="s">
        <v>41</v>
      </c>
      <c r="B36" s="28">
        <v>1262</v>
      </c>
      <c r="C36" s="30">
        <v>664.6</v>
      </c>
      <c r="D36" s="55">
        <f t="shared" si="2"/>
        <v>52.66244057052298</v>
      </c>
    </row>
    <row r="37" spans="1:4" ht="36">
      <c r="A37" s="54" t="s">
        <v>42</v>
      </c>
      <c r="B37" s="28">
        <v>46109.1</v>
      </c>
      <c r="C37" s="30">
        <v>29707.5</v>
      </c>
      <c r="D37" s="55">
        <f t="shared" si="2"/>
        <v>64.42871363787191</v>
      </c>
    </row>
    <row r="38" spans="1:4" ht="12.75">
      <c r="A38" s="54" t="s">
        <v>86</v>
      </c>
      <c r="B38" s="28">
        <v>5.9</v>
      </c>
      <c r="C38" s="30">
        <v>0</v>
      </c>
      <c r="D38" s="55">
        <f t="shared" si="2"/>
        <v>0</v>
      </c>
    </row>
    <row r="39" spans="1:4" ht="36">
      <c r="A39" s="54" t="s">
        <v>43</v>
      </c>
      <c r="B39" s="28">
        <v>5032.3</v>
      </c>
      <c r="C39" s="30">
        <v>1233.9</v>
      </c>
      <c r="D39" s="55">
        <f t="shared" si="2"/>
        <v>24.519603362279675</v>
      </c>
    </row>
    <row r="40" spans="1:4" ht="12.75">
      <c r="A40" s="54" t="s">
        <v>93</v>
      </c>
      <c r="B40" s="28">
        <v>15</v>
      </c>
      <c r="C40" s="30">
        <v>0</v>
      </c>
      <c r="D40" s="55">
        <f t="shared" si="2"/>
        <v>0</v>
      </c>
    </row>
    <row r="41" spans="1:4" ht="12.75">
      <c r="A41" s="54" t="s">
        <v>44</v>
      </c>
      <c r="B41" s="28">
        <v>300</v>
      </c>
      <c r="C41" s="30">
        <v>0</v>
      </c>
      <c r="D41" s="55">
        <v>0</v>
      </c>
    </row>
    <row r="42" spans="1:4" ht="12.75">
      <c r="A42" s="54" t="s">
        <v>45</v>
      </c>
      <c r="B42" s="28">
        <v>8959.3</v>
      </c>
      <c r="C42" s="30">
        <v>4599.4</v>
      </c>
      <c r="D42" s="55">
        <f aca="true" t="shared" si="3" ref="D42:D66">C42/B42*100</f>
        <v>51.336599957585975</v>
      </c>
    </row>
    <row r="43" spans="1:4" ht="12.75">
      <c r="A43" s="40" t="s">
        <v>33</v>
      </c>
      <c r="B43" s="32">
        <f>B44</f>
        <v>1291.2</v>
      </c>
      <c r="C43" s="32">
        <f>C44</f>
        <v>428.3</v>
      </c>
      <c r="D43" s="42">
        <f t="shared" si="3"/>
        <v>33.17069392812888</v>
      </c>
    </row>
    <row r="44" spans="1:4" ht="12.75">
      <c r="A44" s="54" t="s">
        <v>46</v>
      </c>
      <c r="B44" s="28">
        <v>1291.2</v>
      </c>
      <c r="C44" s="30">
        <v>428.3</v>
      </c>
      <c r="D44" s="42">
        <f t="shared" si="3"/>
        <v>33.17069392812888</v>
      </c>
    </row>
    <row r="45" spans="1:4" ht="24">
      <c r="A45" s="40" t="s">
        <v>13</v>
      </c>
      <c r="B45" s="32">
        <f>B46+B47</f>
        <v>4779.3</v>
      </c>
      <c r="C45" s="32">
        <f>C46+C47</f>
        <v>1413.4</v>
      </c>
      <c r="D45" s="42">
        <f t="shared" si="3"/>
        <v>29.573368484924572</v>
      </c>
    </row>
    <row r="46" spans="1:4" ht="12" customHeight="1">
      <c r="A46" s="56" t="s">
        <v>100</v>
      </c>
      <c r="B46" s="28">
        <v>4747.8</v>
      </c>
      <c r="C46" s="30">
        <v>1413.4</v>
      </c>
      <c r="D46" s="55">
        <f t="shared" si="3"/>
        <v>29.769577488520998</v>
      </c>
    </row>
    <row r="47" spans="1:4" ht="23.25" customHeight="1">
      <c r="A47" s="56" t="s">
        <v>101</v>
      </c>
      <c r="B47" s="28">
        <v>31.5</v>
      </c>
      <c r="C47" s="30">
        <v>0</v>
      </c>
      <c r="D47" s="55">
        <f t="shared" si="3"/>
        <v>0</v>
      </c>
    </row>
    <row r="48" spans="1:4" ht="12.75">
      <c r="A48" s="40" t="s">
        <v>14</v>
      </c>
      <c r="B48" s="32">
        <f>SUM(B49:B52)</f>
        <v>80540.29999999999</v>
      </c>
      <c r="C48" s="32">
        <f>SUM(C49:C52)</f>
        <v>26083.699999999997</v>
      </c>
      <c r="D48" s="42">
        <f t="shared" si="3"/>
        <v>32.38589873640898</v>
      </c>
    </row>
    <row r="49" spans="1:4" ht="12.75">
      <c r="A49" s="54" t="s">
        <v>66</v>
      </c>
      <c r="B49" s="28">
        <v>10410.8</v>
      </c>
      <c r="C49" s="30">
        <v>1741.6</v>
      </c>
      <c r="D49" s="55">
        <f t="shared" si="3"/>
        <v>16.72878164982518</v>
      </c>
    </row>
    <row r="50" spans="1:4" ht="12.75">
      <c r="A50" s="54" t="s">
        <v>47</v>
      </c>
      <c r="B50" s="28">
        <v>17068.5</v>
      </c>
      <c r="C50" s="30">
        <v>8976.8</v>
      </c>
      <c r="D50" s="55">
        <f t="shared" si="3"/>
        <v>52.59278788411401</v>
      </c>
    </row>
    <row r="51" spans="1:4" ht="12.75">
      <c r="A51" s="54" t="s">
        <v>91</v>
      </c>
      <c r="B51" s="28">
        <v>45330.1</v>
      </c>
      <c r="C51" s="30">
        <v>14893.3</v>
      </c>
      <c r="D51" s="55">
        <f t="shared" si="3"/>
        <v>32.85521099666667</v>
      </c>
    </row>
    <row r="52" spans="1:4" ht="12.75">
      <c r="A52" s="54" t="s">
        <v>48</v>
      </c>
      <c r="B52" s="28">
        <v>7730.9</v>
      </c>
      <c r="C52" s="30">
        <v>472</v>
      </c>
      <c r="D52" s="55">
        <f t="shared" si="3"/>
        <v>6.105369361911292</v>
      </c>
    </row>
    <row r="53" spans="1:4" ht="12.75">
      <c r="A53" s="40" t="s">
        <v>5</v>
      </c>
      <c r="B53" s="32">
        <f>SUM(B54:B57)</f>
        <v>318968.4</v>
      </c>
      <c r="C53" s="32">
        <f>SUM(C54:C57)</f>
        <v>36354.5</v>
      </c>
      <c r="D53" s="42">
        <f t="shared" si="3"/>
        <v>11.397524018053199</v>
      </c>
    </row>
    <row r="54" spans="1:4" ht="12.75">
      <c r="A54" s="54" t="s">
        <v>49</v>
      </c>
      <c r="B54" s="28">
        <v>250</v>
      </c>
      <c r="C54" s="30">
        <v>0</v>
      </c>
      <c r="D54" s="55">
        <f t="shared" si="3"/>
        <v>0</v>
      </c>
    </row>
    <row r="55" spans="1:4" ht="12.75">
      <c r="A55" s="54" t="s">
        <v>50</v>
      </c>
      <c r="B55" s="28">
        <v>299627.2</v>
      </c>
      <c r="C55" s="30">
        <v>31241.3</v>
      </c>
      <c r="D55" s="55">
        <f t="shared" si="3"/>
        <v>10.426723608537541</v>
      </c>
    </row>
    <row r="56" spans="1:4" ht="12.75">
      <c r="A56" s="54" t="s">
        <v>83</v>
      </c>
      <c r="B56" s="28">
        <v>13366.9</v>
      </c>
      <c r="C56" s="30">
        <v>2337</v>
      </c>
      <c r="D56" s="55">
        <f t="shared" si="3"/>
        <v>17.48348532569257</v>
      </c>
    </row>
    <row r="57" spans="1:4" ht="24">
      <c r="A57" s="54" t="s">
        <v>94</v>
      </c>
      <c r="B57" s="28">
        <v>5724.3</v>
      </c>
      <c r="C57" s="30">
        <v>2776.2</v>
      </c>
      <c r="D57" s="55">
        <f t="shared" si="3"/>
        <v>48.49850636759079</v>
      </c>
    </row>
    <row r="58" spans="1:4" ht="12.75">
      <c r="A58" s="40" t="s">
        <v>6</v>
      </c>
      <c r="B58" s="32">
        <f>SUM(B59:B63)</f>
        <v>454617.39999999997</v>
      </c>
      <c r="C58" s="32">
        <f>SUM(C59:C63)</f>
        <v>242095.2</v>
      </c>
      <c r="D58" s="42">
        <f t="shared" si="3"/>
        <v>53.252515191895434</v>
      </c>
    </row>
    <row r="59" spans="1:4" ht="12.75">
      <c r="A59" s="54" t="s">
        <v>51</v>
      </c>
      <c r="B59" s="28">
        <v>131516.1</v>
      </c>
      <c r="C59" s="30">
        <v>72953.9</v>
      </c>
      <c r="D59" s="55">
        <f t="shared" si="3"/>
        <v>55.47145938786201</v>
      </c>
    </row>
    <row r="60" spans="1:4" ht="12.75">
      <c r="A60" s="54" t="s">
        <v>52</v>
      </c>
      <c r="B60" s="28">
        <v>269236.5</v>
      </c>
      <c r="C60" s="30">
        <v>136269.2</v>
      </c>
      <c r="D60" s="55">
        <f t="shared" si="3"/>
        <v>50.613196947664974</v>
      </c>
    </row>
    <row r="61" spans="1:4" ht="12.75">
      <c r="A61" s="54" t="s">
        <v>77</v>
      </c>
      <c r="B61" s="28">
        <v>36276.9</v>
      </c>
      <c r="C61" s="30">
        <v>23934.2</v>
      </c>
      <c r="D61" s="55">
        <f t="shared" si="3"/>
        <v>65.97642025641662</v>
      </c>
    </row>
    <row r="62" spans="1:4" ht="12.75">
      <c r="A62" s="54" t="s">
        <v>53</v>
      </c>
      <c r="B62" s="28">
        <v>330.8</v>
      </c>
      <c r="C62" s="30">
        <v>0</v>
      </c>
      <c r="D62" s="55">
        <f t="shared" si="3"/>
        <v>0</v>
      </c>
    </row>
    <row r="63" spans="1:4" ht="12.75">
      <c r="A63" s="54" t="s">
        <v>54</v>
      </c>
      <c r="B63" s="28">
        <v>17257.1</v>
      </c>
      <c r="C63" s="30">
        <v>8937.9</v>
      </c>
      <c r="D63" s="55">
        <f t="shared" si="3"/>
        <v>51.7925955114127</v>
      </c>
    </row>
    <row r="64" spans="1:4" ht="12.75">
      <c r="A64" s="40" t="s">
        <v>34</v>
      </c>
      <c r="B64" s="32">
        <f>SUM(B65:B66)</f>
        <v>86974.8</v>
      </c>
      <c r="C64" s="32">
        <f>SUM(C65:C66)</f>
        <v>54323.6</v>
      </c>
      <c r="D64" s="42">
        <f t="shared" si="3"/>
        <v>62.45901111586344</v>
      </c>
    </row>
    <row r="65" spans="1:4" ht="12.75">
      <c r="A65" s="54" t="s">
        <v>55</v>
      </c>
      <c r="B65" s="28">
        <v>64521.8</v>
      </c>
      <c r="C65" s="30">
        <v>40138</v>
      </c>
      <c r="D65" s="55">
        <f t="shared" si="3"/>
        <v>62.20843187883784</v>
      </c>
    </row>
    <row r="66" spans="1:4" ht="12.75">
      <c r="A66" s="54" t="s">
        <v>56</v>
      </c>
      <c r="B66" s="28">
        <v>22453</v>
      </c>
      <c r="C66" s="30">
        <v>14185.6</v>
      </c>
      <c r="D66" s="55">
        <f t="shared" si="3"/>
        <v>63.17908520019596</v>
      </c>
    </row>
    <row r="67" spans="1:4" ht="12.75" customHeight="1" hidden="1">
      <c r="A67" s="40" t="s">
        <v>84</v>
      </c>
      <c r="B67" s="32">
        <f>B68</f>
        <v>0</v>
      </c>
      <c r="C67" s="32">
        <f>C68</f>
        <v>0</v>
      </c>
      <c r="D67" s="42">
        <v>0</v>
      </c>
    </row>
    <row r="68" spans="1:4" ht="12.75" customHeight="1" hidden="1">
      <c r="A68" s="54" t="s">
        <v>85</v>
      </c>
      <c r="B68" s="28">
        <v>0</v>
      </c>
      <c r="C68" s="30">
        <v>0</v>
      </c>
      <c r="D68" s="55">
        <v>0</v>
      </c>
    </row>
    <row r="69" spans="1:4" ht="12.75">
      <c r="A69" s="40" t="s">
        <v>7</v>
      </c>
      <c r="B69" s="32">
        <f>B70+B71+B72+B73+B74</f>
        <v>136284.2</v>
      </c>
      <c r="C69" s="32">
        <f>C70+C71+C72+C73+C74</f>
        <v>50693.1</v>
      </c>
      <c r="D69" s="42">
        <f aca="true" t="shared" si="4" ref="D69:D79">C69/B69*100</f>
        <v>37.19660826420083</v>
      </c>
    </row>
    <row r="70" spans="1:4" ht="12.75">
      <c r="A70" s="54" t="s">
        <v>57</v>
      </c>
      <c r="B70" s="28">
        <v>3500</v>
      </c>
      <c r="C70" s="30">
        <v>2222.5</v>
      </c>
      <c r="D70" s="55">
        <f t="shared" si="4"/>
        <v>63.5</v>
      </c>
    </row>
    <row r="71" spans="1:4" ht="12.75">
      <c r="A71" s="54" t="s">
        <v>58</v>
      </c>
      <c r="B71" s="28">
        <v>63699.3</v>
      </c>
      <c r="C71" s="30">
        <v>31472.4</v>
      </c>
      <c r="D71" s="55">
        <f t="shared" si="4"/>
        <v>49.40776429254324</v>
      </c>
    </row>
    <row r="72" spans="1:4" ht="12.75">
      <c r="A72" s="54" t="s">
        <v>59</v>
      </c>
      <c r="B72" s="28">
        <v>7339.3</v>
      </c>
      <c r="C72" s="30">
        <v>1686.6</v>
      </c>
      <c r="D72" s="55">
        <f t="shared" si="4"/>
        <v>22.980393225511968</v>
      </c>
    </row>
    <row r="73" spans="1:4" ht="12.75">
      <c r="A73" s="54" t="s">
        <v>60</v>
      </c>
      <c r="B73" s="28">
        <v>50584.2</v>
      </c>
      <c r="C73" s="30">
        <v>10336.4</v>
      </c>
      <c r="D73" s="55">
        <f t="shared" si="4"/>
        <v>20.434048576432957</v>
      </c>
    </row>
    <row r="74" spans="1:4" ht="12.75">
      <c r="A74" s="54" t="s">
        <v>61</v>
      </c>
      <c r="B74" s="28">
        <v>11161.4</v>
      </c>
      <c r="C74" s="30">
        <v>4975.2</v>
      </c>
      <c r="D74" s="55">
        <f>C74/B74*100</f>
        <v>44.57505330872471</v>
      </c>
    </row>
    <row r="75" spans="1:4" ht="12.75">
      <c r="A75" s="40" t="s">
        <v>35</v>
      </c>
      <c r="B75" s="32">
        <f>B76+B77+B78</f>
        <v>11521</v>
      </c>
      <c r="C75" s="32">
        <f>C76+C77+C78</f>
        <v>7612</v>
      </c>
      <c r="D75" s="42">
        <f t="shared" si="4"/>
        <v>66.07065358909817</v>
      </c>
    </row>
    <row r="76" spans="1:4" ht="12.75">
      <c r="A76" s="54" t="s">
        <v>89</v>
      </c>
      <c r="B76" s="28">
        <v>8739.1</v>
      </c>
      <c r="C76" s="28">
        <v>5318.4</v>
      </c>
      <c r="D76" s="55">
        <f t="shared" si="4"/>
        <v>60.85752537446647</v>
      </c>
    </row>
    <row r="77" spans="1:4" ht="12.75">
      <c r="A77" s="54" t="s">
        <v>98</v>
      </c>
      <c r="B77" s="28">
        <v>152.8</v>
      </c>
      <c r="C77" s="28">
        <v>90.6</v>
      </c>
      <c r="D77" s="55">
        <f t="shared" si="4"/>
        <v>59.29319371727748</v>
      </c>
    </row>
    <row r="78" spans="1:4" ht="12.75">
      <c r="A78" s="54" t="s">
        <v>88</v>
      </c>
      <c r="B78" s="28">
        <v>2629.1</v>
      </c>
      <c r="C78" s="28">
        <v>2203</v>
      </c>
      <c r="D78" s="55">
        <f t="shared" si="4"/>
        <v>83.79293294283215</v>
      </c>
    </row>
    <row r="79" spans="1:4" ht="12.75">
      <c r="A79" s="40" t="s">
        <v>36</v>
      </c>
      <c r="B79" s="32">
        <v>1995</v>
      </c>
      <c r="C79" s="32">
        <v>1322.5</v>
      </c>
      <c r="D79" s="42">
        <f t="shared" si="4"/>
        <v>66.29072681704261</v>
      </c>
    </row>
    <row r="80" spans="1:4" ht="12.75">
      <c r="A80" s="24" t="s">
        <v>28</v>
      </c>
      <c r="B80" s="22">
        <f>B34+B43+B45+B48+B53+B58+B64+B69+B75+B79</f>
        <v>1159900.2</v>
      </c>
      <c r="C80" s="52">
        <f>C34+C43+C45+C48+C53+C58+C64+C67+C69+C75+C79</f>
        <v>457299</v>
      </c>
      <c r="D80" s="23">
        <f>C80/B80*100</f>
        <v>39.42571955759642</v>
      </c>
    </row>
    <row r="81" spans="1:4" ht="24">
      <c r="A81" s="24" t="s">
        <v>29</v>
      </c>
      <c r="B81" s="32">
        <f>B32-B80</f>
        <v>-16550</v>
      </c>
      <c r="C81" s="32">
        <f>C32-C80</f>
        <v>-4859.70000000007</v>
      </c>
      <c r="D81" s="23"/>
    </row>
    <row r="82" spans="1:4" ht="12.75">
      <c r="A82" s="33"/>
      <c r="B82" s="34" t="s">
        <v>38</v>
      </c>
      <c r="C82" s="35"/>
      <c r="D82" s="8"/>
    </row>
    <row r="83" spans="1:4" ht="12.75">
      <c r="A83" s="36"/>
      <c r="B83" s="37"/>
      <c r="C83" s="38" t="s">
        <v>90</v>
      </c>
      <c r="D83" s="8"/>
    </row>
    <row r="84" spans="1:4" ht="22.5">
      <c r="A84" s="45" t="s">
        <v>1</v>
      </c>
      <c r="B84" s="43" t="s">
        <v>78</v>
      </c>
      <c r="C84" s="44" t="s">
        <v>32</v>
      </c>
      <c r="D84" s="8"/>
    </row>
    <row r="85" spans="1:4" ht="24">
      <c r="A85" s="1" t="s">
        <v>30</v>
      </c>
      <c r="B85" s="6">
        <f>B86+B91</f>
        <v>16550</v>
      </c>
      <c r="C85" s="6">
        <f>C86+C91</f>
        <v>4859.699999999953</v>
      </c>
      <c r="D85" s="8"/>
    </row>
    <row r="86" spans="1:4" ht="24">
      <c r="A86" s="39" t="s">
        <v>87</v>
      </c>
      <c r="B86" s="47">
        <f>B87</f>
        <v>0</v>
      </c>
      <c r="C86" s="47">
        <f>C87</f>
        <v>0</v>
      </c>
      <c r="D86" s="8"/>
    </row>
    <row r="87" spans="1:4" ht="24">
      <c r="A87" s="2" t="s">
        <v>67</v>
      </c>
      <c r="B87" s="3">
        <v>0</v>
      </c>
      <c r="C87" s="3">
        <v>0</v>
      </c>
      <c r="D87" s="16"/>
    </row>
    <row r="88" spans="1:4" ht="36">
      <c r="A88" s="2" t="s">
        <v>68</v>
      </c>
      <c r="B88" s="3">
        <v>0</v>
      </c>
      <c r="C88" s="3">
        <v>0</v>
      </c>
      <c r="D88" s="16"/>
    </row>
    <row r="89" spans="1:4" ht="36">
      <c r="A89" s="5" t="s">
        <v>69</v>
      </c>
      <c r="B89" s="3">
        <v>0</v>
      </c>
      <c r="C89" s="3">
        <v>0</v>
      </c>
      <c r="D89" s="8"/>
    </row>
    <row r="90" spans="1:4" ht="48">
      <c r="A90" s="5" t="s">
        <v>70</v>
      </c>
      <c r="B90" s="3">
        <v>0</v>
      </c>
      <c r="C90" s="3">
        <v>0</v>
      </c>
      <c r="D90" s="16"/>
    </row>
    <row r="91" spans="1:4" ht="12.75">
      <c r="A91" s="48" t="s">
        <v>75</v>
      </c>
      <c r="B91" s="47">
        <f>B92</f>
        <v>16550</v>
      </c>
      <c r="C91" s="47">
        <f>C92</f>
        <v>4859.699999999953</v>
      </c>
      <c r="D91" s="16"/>
    </row>
    <row r="92" spans="1:4" ht="24">
      <c r="A92" s="5" t="s">
        <v>71</v>
      </c>
      <c r="B92" s="4">
        <f>B93+B97</f>
        <v>16550</v>
      </c>
      <c r="C92" s="4">
        <f>C93+C97</f>
        <v>4859.699999999953</v>
      </c>
      <c r="D92" s="16"/>
    </row>
    <row r="93" spans="1:4" ht="12.75">
      <c r="A93" s="5" t="s">
        <v>79</v>
      </c>
      <c r="B93" s="4">
        <v>-1143350.2</v>
      </c>
      <c r="C93" s="7">
        <v>-482222.4</v>
      </c>
      <c r="D93" s="16"/>
    </row>
    <row r="94" spans="1:4" ht="12.75">
      <c r="A94" s="5" t="s">
        <v>80</v>
      </c>
      <c r="B94" s="4">
        <v>-1143350.2</v>
      </c>
      <c r="C94" s="7">
        <v>-482222.4</v>
      </c>
      <c r="D94" s="8"/>
    </row>
    <row r="95" spans="1:4" ht="24.75">
      <c r="A95" s="5" t="s">
        <v>81</v>
      </c>
      <c r="B95" s="4">
        <v>-1143350.2</v>
      </c>
      <c r="C95" s="7">
        <v>-482222.4</v>
      </c>
      <c r="D95" s="46"/>
    </row>
    <row r="96" spans="1:4" ht="24.75">
      <c r="A96" s="5" t="s">
        <v>82</v>
      </c>
      <c r="B96" s="4">
        <v>-1143350.2</v>
      </c>
      <c r="C96" s="7">
        <v>-482222.4</v>
      </c>
      <c r="D96" s="46"/>
    </row>
    <row r="97" spans="1:4" ht="15">
      <c r="A97" s="5" t="s">
        <v>72</v>
      </c>
      <c r="B97" s="4">
        <v>1159900.2</v>
      </c>
      <c r="C97" s="7">
        <v>487082.1</v>
      </c>
      <c r="D97" s="46"/>
    </row>
    <row r="98" spans="1:4" ht="15">
      <c r="A98" s="5" t="s">
        <v>73</v>
      </c>
      <c r="B98" s="4">
        <v>1159900.2</v>
      </c>
      <c r="C98" s="7">
        <v>487082.1</v>
      </c>
      <c r="D98" s="46"/>
    </row>
    <row r="99" spans="1:4" ht="24.75">
      <c r="A99" s="5" t="s">
        <v>76</v>
      </c>
      <c r="B99" s="4">
        <v>1159900.2</v>
      </c>
      <c r="C99" s="7">
        <v>487082.1</v>
      </c>
      <c r="D99" s="46"/>
    </row>
    <row r="100" spans="1:4" ht="24.75">
      <c r="A100" s="5" t="s">
        <v>74</v>
      </c>
      <c r="B100" s="4">
        <v>1159900.2</v>
      </c>
      <c r="C100" s="7">
        <v>487082.1</v>
      </c>
      <c r="D100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58">
      <selection activeCell="A60" sqref="A60"/>
    </sheetView>
  </sheetViews>
  <sheetFormatPr defaultColWidth="9.00390625" defaultRowHeight="12.75"/>
  <cols>
    <col min="1" max="1" width="46.25390625" style="0" customWidth="1"/>
    <col min="2" max="2" width="23.125" style="0" customWidth="1"/>
    <col min="3" max="3" width="25.375" style="0" customWidth="1"/>
    <col min="4" max="4" width="13.75390625" style="0" customWidth="1"/>
  </cols>
  <sheetData>
    <row r="1" spans="1:4" ht="15.75">
      <c r="A1" s="73" t="s">
        <v>39</v>
      </c>
      <c r="B1" s="74"/>
      <c r="C1" s="74"/>
      <c r="D1" s="74"/>
    </row>
    <row r="2" spans="1:4" ht="15.75">
      <c r="A2" s="75" t="s">
        <v>92</v>
      </c>
      <c r="B2" s="76"/>
      <c r="C2" s="76"/>
      <c r="D2" s="76"/>
    </row>
    <row r="3" spans="1:4" ht="15.75">
      <c r="A3" s="77" t="s">
        <v>106</v>
      </c>
      <c r="B3" s="76"/>
      <c r="C3" s="76"/>
      <c r="D3" s="76"/>
    </row>
    <row r="4" spans="1:4" ht="15.75" thickBot="1">
      <c r="A4" s="9"/>
      <c r="B4" s="10"/>
      <c r="C4" s="11"/>
      <c r="D4" s="8" t="s">
        <v>63</v>
      </c>
    </row>
    <row r="5" spans="1:4" ht="15.7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191318.9</v>
      </c>
      <c r="C7" s="22">
        <f>C8+C11+C12+C16+C17+C18+C20+C21+C22+C23+C10</f>
        <v>104674.9</v>
      </c>
      <c r="D7" s="23">
        <f>C7/B7*100</f>
        <v>54.71226313761996</v>
      </c>
    </row>
    <row r="8" spans="1:4" ht="12.75">
      <c r="A8" s="24" t="s">
        <v>15</v>
      </c>
      <c r="B8" s="25">
        <f>B9</f>
        <v>105110</v>
      </c>
      <c r="C8" s="25">
        <f>C9</f>
        <v>53123.4</v>
      </c>
      <c r="D8" s="23">
        <f aca="true" t="shared" si="0" ref="D8:D20">C8/B8*100</f>
        <v>50.540766815716864</v>
      </c>
    </row>
    <row r="9" spans="1:4" ht="12.75">
      <c r="A9" s="26" t="s">
        <v>0</v>
      </c>
      <c r="B9" s="27">
        <v>105110</v>
      </c>
      <c r="C9" s="28">
        <v>53123.4</v>
      </c>
      <c r="D9" s="29">
        <f t="shared" si="0"/>
        <v>50.540766815716864</v>
      </c>
    </row>
    <row r="10" spans="1:4" ht="12.75">
      <c r="A10" s="24" t="s">
        <v>95</v>
      </c>
      <c r="B10" s="50">
        <v>14890</v>
      </c>
      <c r="C10" s="51">
        <v>7008.6</v>
      </c>
      <c r="D10" s="29">
        <f>C10/B10*100</f>
        <v>47.06917394224312</v>
      </c>
    </row>
    <row r="11" spans="1:4" ht="12.75">
      <c r="A11" s="24" t="s">
        <v>2</v>
      </c>
      <c r="B11" s="22">
        <v>10543</v>
      </c>
      <c r="C11" s="31">
        <v>10282.8</v>
      </c>
      <c r="D11" s="23">
        <f t="shared" si="0"/>
        <v>97.53201176135823</v>
      </c>
    </row>
    <row r="12" spans="1:4" ht="12.75">
      <c r="A12" s="24" t="s">
        <v>3</v>
      </c>
      <c r="B12" s="22">
        <f>B13+B14+B15</f>
        <v>13870</v>
      </c>
      <c r="C12" s="22">
        <f>C13+C14+C15</f>
        <v>4568.9</v>
      </c>
      <c r="D12" s="23">
        <f t="shared" si="0"/>
        <v>32.9408795962509</v>
      </c>
    </row>
    <row r="13" spans="1:4" ht="12.75">
      <c r="A13" s="26" t="s">
        <v>97</v>
      </c>
      <c r="B13" s="27">
        <v>2040</v>
      </c>
      <c r="C13" s="27">
        <v>264.2</v>
      </c>
      <c r="D13" s="23">
        <f t="shared" si="0"/>
        <v>12.950980392156863</v>
      </c>
    </row>
    <row r="14" spans="1:4" ht="12.75">
      <c r="A14" s="26" t="s">
        <v>8</v>
      </c>
      <c r="B14" s="27">
        <v>530</v>
      </c>
      <c r="C14" s="27">
        <v>105.7</v>
      </c>
      <c r="D14" s="23">
        <f t="shared" si="0"/>
        <v>19.943396226415093</v>
      </c>
    </row>
    <row r="15" spans="1:4" ht="12.75">
      <c r="A15" s="26" t="s">
        <v>96</v>
      </c>
      <c r="B15" s="27">
        <v>11300</v>
      </c>
      <c r="C15" s="27">
        <v>4199</v>
      </c>
      <c r="D15" s="23">
        <f t="shared" si="0"/>
        <v>37.15929203539823</v>
      </c>
    </row>
    <row r="16" spans="1:4" ht="12.75">
      <c r="A16" s="24" t="s">
        <v>19</v>
      </c>
      <c r="B16" s="22">
        <v>2610</v>
      </c>
      <c r="C16" s="32">
        <v>1106.8</v>
      </c>
      <c r="D16" s="23">
        <f t="shared" si="0"/>
        <v>42.406130268199234</v>
      </c>
    </row>
    <row r="17" spans="1:4" ht="36">
      <c r="A17" s="24" t="s">
        <v>37</v>
      </c>
      <c r="B17" s="22">
        <v>28280</v>
      </c>
      <c r="C17" s="32">
        <v>15682.1</v>
      </c>
      <c r="D17" s="23">
        <f t="shared" si="0"/>
        <v>55.4529702970297</v>
      </c>
    </row>
    <row r="18" spans="1:4" ht="24">
      <c r="A18" s="24" t="s">
        <v>9</v>
      </c>
      <c r="B18" s="22">
        <f>B19</f>
        <v>90</v>
      </c>
      <c r="C18" s="22">
        <f>C19</f>
        <v>142.9</v>
      </c>
      <c r="D18" s="23">
        <f t="shared" si="0"/>
        <v>158.77777777777777</v>
      </c>
    </row>
    <row r="19" spans="1:4" ht="12.75">
      <c r="A19" s="26" t="s">
        <v>10</v>
      </c>
      <c r="B19" s="27">
        <v>90</v>
      </c>
      <c r="C19" s="30">
        <v>142.9</v>
      </c>
      <c r="D19" s="29">
        <f t="shared" si="0"/>
        <v>158.77777777777777</v>
      </c>
    </row>
    <row r="20" spans="1:4" ht="24">
      <c r="A20" s="24" t="s">
        <v>11</v>
      </c>
      <c r="B20" s="22">
        <v>2887</v>
      </c>
      <c r="C20" s="32">
        <v>1948.7</v>
      </c>
      <c r="D20" s="23">
        <f t="shared" si="0"/>
        <v>67.49913404918601</v>
      </c>
    </row>
    <row r="21" spans="1:4" ht="24">
      <c r="A21" s="24" t="s">
        <v>20</v>
      </c>
      <c r="B21" s="22">
        <v>12550</v>
      </c>
      <c r="C21" s="31">
        <v>10026.9</v>
      </c>
      <c r="D21" s="23" t="s">
        <v>62</v>
      </c>
    </row>
    <row r="22" spans="1:4" ht="12.75">
      <c r="A22" s="24" t="s">
        <v>21</v>
      </c>
      <c r="B22" s="22">
        <v>170</v>
      </c>
      <c r="C22" s="31">
        <v>246.5</v>
      </c>
      <c r="D22" s="23">
        <f>C22/B22*100</f>
        <v>145</v>
      </c>
    </row>
    <row r="23" spans="1:4" ht="12.75">
      <c r="A23" s="24" t="s">
        <v>4</v>
      </c>
      <c r="B23" s="22">
        <v>318.9</v>
      </c>
      <c r="C23" s="31">
        <v>537.3</v>
      </c>
      <c r="D23" s="23" t="s">
        <v>62</v>
      </c>
    </row>
    <row r="24" spans="1:4" ht="12.75">
      <c r="A24" s="24" t="s">
        <v>16</v>
      </c>
      <c r="B24" s="22">
        <f>B25+B30+B31</f>
        <v>977620.5</v>
      </c>
      <c r="C24" s="22">
        <f>C25+C30+C31</f>
        <v>468017</v>
      </c>
      <c r="D24" s="23">
        <f aca="true" t="shared" si="1" ref="D24:D31">C24/B24*100</f>
        <v>47.87307549299549</v>
      </c>
    </row>
    <row r="25" spans="1:4" ht="36">
      <c r="A25" s="26" t="s">
        <v>22</v>
      </c>
      <c r="B25" s="27">
        <f>B26+B27+B28+B29</f>
        <v>951120.5</v>
      </c>
      <c r="C25" s="27">
        <f>C26+C27+C28+C29</f>
        <v>467471.5</v>
      </c>
      <c r="D25" s="29">
        <f t="shared" si="1"/>
        <v>49.14955570824097</v>
      </c>
    </row>
    <row r="26" spans="1:4" ht="24">
      <c r="A26" s="26" t="s">
        <v>23</v>
      </c>
      <c r="B26" s="27">
        <v>253474.9</v>
      </c>
      <c r="C26" s="30">
        <v>196813.1</v>
      </c>
      <c r="D26" s="29">
        <f t="shared" si="1"/>
        <v>77.64599177275542</v>
      </c>
    </row>
    <row r="27" spans="1:4" ht="24">
      <c r="A27" s="26" t="s">
        <v>24</v>
      </c>
      <c r="B27" s="27">
        <v>246898.5</v>
      </c>
      <c r="C27" s="30">
        <v>15416.2</v>
      </c>
      <c r="D27" s="29">
        <f t="shared" si="1"/>
        <v>6.243942348778952</v>
      </c>
    </row>
    <row r="28" spans="1:4" ht="24">
      <c r="A28" s="26" t="s">
        <v>25</v>
      </c>
      <c r="B28" s="27">
        <v>433177.9</v>
      </c>
      <c r="C28" s="30">
        <v>244826.6</v>
      </c>
      <c r="D28" s="29">
        <f t="shared" si="1"/>
        <v>56.51871898358619</v>
      </c>
    </row>
    <row r="29" spans="1:4" ht="12.75">
      <c r="A29" s="26" t="s">
        <v>26</v>
      </c>
      <c r="B29" s="27">
        <v>17569.2</v>
      </c>
      <c r="C29" s="30">
        <v>10415.6</v>
      </c>
      <c r="D29" s="29">
        <f t="shared" si="1"/>
        <v>59.283291214170255</v>
      </c>
    </row>
    <row r="30" spans="1:4" ht="12.75">
      <c r="A30" s="26" t="s">
        <v>64</v>
      </c>
      <c r="B30" s="27">
        <v>26500</v>
      </c>
      <c r="C30" s="30">
        <v>658.8</v>
      </c>
      <c r="D30" s="29">
        <f t="shared" si="1"/>
        <v>2.4860377358490564</v>
      </c>
    </row>
    <row r="31" spans="1:4" ht="48">
      <c r="A31" s="26" t="s">
        <v>65</v>
      </c>
      <c r="B31" s="27">
        <v>0</v>
      </c>
      <c r="C31" s="30">
        <v>-113.3</v>
      </c>
      <c r="D31" s="29" t="e">
        <f t="shared" si="1"/>
        <v>#DIV/0!</v>
      </c>
    </row>
    <row r="32" spans="1:4" ht="12.75">
      <c r="A32" s="24" t="s">
        <v>27</v>
      </c>
      <c r="B32" s="22">
        <f>B7+B24</f>
        <v>1168939.4</v>
      </c>
      <c r="C32" s="22">
        <f>C7+C24</f>
        <v>572691.9</v>
      </c>
      <c r="D32" s="23">
        <f>C32/B32*100</f>
        <v>48.99243707586553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65472.100000000006</v>
      </c>
      <c r="C34" s="32">
        <f>SUM(C35:C42)</f>
        <v>45050.50000000001</v>
      </c>
      <c r="D34" s="42">
        <f aca="true" t="shared" si="2" ref="D34:D40">C34/B34*100</f>
        <v>68.80869866706583</v>
      </c>
    </row>
    <row r="35" spans="1:4" ht="24">
      <c r="A35" s="54" t="s">
        <v>40</v>
      </c>
      <c r="B35" s="28">
        <v>1245</v>
      </c>
      <c r="C35" s="30">
        <v>909.7</v>
      </c>
      <c r="D35" s="55">
        <f t="shared" si="2"/>
        <v>73.06827309236948</v>
      </c>
    </row>
    <row r="36" spans="1:4" ht="36">
      <c r="A36" s="54" t="s">
        <v>41</v>
      </c>
      <c r="B36" s="28">
        <v>1262</v>
      </c>
      <c r="C36" s="30">
        <v>796.6</v>
      </c>
      <c r="D36" s="55">
        <f t="shared" si="2"/>
        <v>63.12202852614897</v>
      </c>
    </row>
    <row r="37" spans="1:4" ht="36">
      <c r="A37" s="54" t="s">
        <v>42</v>
      </c>
      <c r="B37" s="28">
        <v>47254.1</v>
      </c>
      <c r="C37" s="30">
        <v>36156.1</v>
      </c>
      <c r="D37" s="55">
        <f t="shared" si="2"/>
        <v>76.51420723281154</v>
      </c>
    </row>
    <row r="38" spans="1:4" ht="12.75">
      <c r="A38" s="54" t="s">
        <v>86</v>
      </c>
      <c r="B38" s="28">
        <v>5.9</v>
      </c>
      <c r="C38" s="30">
        <v>0</v>
      </c>
      <c r="D38" s="55">
        <f t="shared" si="2"/>
        <v>0</v>
      </c>
    </row>
    <row r="39" spans="1:4" ht="36">
      <c r="A39" s="54" t="s">
        <v>43</v>
      </c>
      <c r="B39" s="28">
        <v>5032.3</v>
      </c>
      <c r="C39" s="30">
        <v>1792.3</v>
      </c>
      <c r="D39" s="55">
        <f t="shared" si="2"/>
        <v>35.61592114937503</v>
      </c>
    </row>
    <row r="40" spans="1:4" ht="12.75">
      <c r="A40" s="54" t="s">
        <v>93</v>
      </c>
      <c r="B40" s="28">
        <v>15</v>
      </c>
      <c r="C40" s="30">
        <v>0</v>
      </c>
      <c r="D40" s="55">
        <f t="shared" si="2"/>
        <v>0</v>
      </c>
    </row>
    <row r="41" spans="1:4" ht="12.75">
      <c r="A41" s="54" t="s">
        <v>44</v>
      </c>
      <c r="B41" s="28">
        <v>300</v>
      </c>
      <c r="C41" s="30">
        <v>0</v>
      </c>
      <c r="D41" s="55">
        <v>0</v>
      </c>
    </row>
    <row r="42" spans="1:4" ht="12.75">
      <c r="A42" s="54" t="s">
        <v>45</v>
      </c>
      <c r="B42" s="28">
        <v>10357.8</v>
      </c>
      <c r="C42" s="30">
        <v>5395.8</v>
      </c>
      <c r="D42" s="55">
        <f aca="true" t="shared" si="3" ref="D42:D66">C42/B42*100</f>
        <v>52.09407403116493</v>
      </c>
    </row>
    <row r="43" spans="1:4" ht="12.75">
      <c r="A43" s="40" t="s">
        <v>33</v>
      </c>
      <c r="B43" s="32">
        <f>B44</f>
        <v>1291.2</v>
      </c>
      <c r="C43" s="32">
        <f>C44</f>
        <v>610.8</v>
      </c>
      <c r="D43" s="42">
        <f t="shared" si="3"/>
        <v>47.30483271375464</v>
      </c>
    </row>
    <row r="44" spans="1:4" ht="12.75">
      <c r="A44" s="54" t="s">
        <v>46</v>
      </c>
      <c r="B44" s="28">
        <v>1291.2</v>
      </c>
      <c r="C44" s="30">
        <v>610.8</v>
      </c>
      <c r="D44" s="42">
        <f t="shared" si="3"/>
        <v>47.30483271375464</v>
      </c>
    </row>
    <row r="45" spans="1:4" ht="24">
      <c r="A45" s="40" t="s">
        <v>13</v>
      </c>
      <c r="B45" s="32">
        <f>B46+B47</f>
        <v>4375.3</v>
      </c>
      <c r="C45" s="32">
        <f>C46+C47</f>
        <v>2158.8</v>
      </c>
      <c r="D45" s="42">
        <f t="shared" si="3"/>
        <v>49.34061664343017</v>
      </c>
    </row>
    <row r="46" spans="1:4" ht="12" customHeight="1">
      <c r="A46" s="56" t="s">
        <v>100</v>
      </c>
      <c r="B46" s="28">
        <v>4343.8</v>
      </c>
      <c r="C46" s="30">
        <v>2158.8</v>
      </c>
      <c r="D46" s="55">
        <f t="shared" si="3"/>
        <v>49.69842073760302</v>
      </c>
    </row>
    <row r="47" spans="1:4" ht="23.25" customHeight="1">
      <c r="A47" s="56" t="s">
        <v>101</v>
      </c>
      <c r="B47" s="28">
        <v>31.5</v>
      </c>
      <c r="C47" s="30">
        <v>0</v>
      </c>
      <c r="D47" s="55">
        <f t="shared" si="3"/>
        <v>0</v>
      </c>
    </row>
    <row r="48" spans="1:4" ht="12.75">
      <c r="A48" s="40" t="s">
        <v>14</v>
      </c>
      <c r="B48" s="32">
        <f>SUM(B49:B52)</f>
        <v>91743.8</v>
      </c>
      <c r="C48" s="32">
        <f>SUM(C49:C52)</f>
        <v>34020.9</v>
      </c>
      <c r="D48" s="42">
        <f t="shared" si="3"/>
        <v>37.08250584780661</v>
      </c>
    </row>
    <row r="49" spans="1:4" ht="12.75">
      <c r="A49" s="54" t="s">
        <v>66</v>
      </c>
      <c r="B49" s="28">
        <v>10410.8</v>
      </c>
      <c r="C49" s="30">
        <v>2828.2</v>
      </c>
      <c r="D49" s="55">
        <f t="shared" si="3"/>
        <v>27.16601990240904</v>
      </c>
    </row>
    <row r="50" spans="1:4" ht="12.75">
      <c r="A50" s="54" t="s">
        <v>47</v>
      </c>
      <c r="B50" s="28">
        <v>20893.5</v>
      </c>
      <c r="C50" s="30">
        <v>11067.4</v>
      </c>
      <c r="D50" s="55">
        <f t="shared" si="3"/>
        <v>52.97054107736856</v>
      </c>
    </row>
    <row r="51" spans="1:4" ht="12.75">
      <c r="A51" s="54" t="s">
        <v>91</v>
      </c>
      <c r="B51" s="28">
        <v>51635.3</v>
      </c>
      <c r="C51" s="30">
        <v>19539.2</v>
      </c>
      <c r="D51" s="55">
        <f t="shared" si="3"/>
        <v>37.84077946676015</v>
      </c>
    </row>
    <row r="52" spans="1:4" ht="12.75">
      <c r="A52" s="54" t="s">
        <v>48</v>
      </c>
      <c r="B52" s="28">
        <v>8804.2</v>
      </c>
      <c r="C52" s="30">
        <v>586.1</v>
      </c>
      <c r="D52" s="55">
        <f t="shared" si="3"/>
        <v>6.65705004429704</v>
      </c>
    </row>
    <row r="53" spans="1:4" ht="12.75">
      <c r="A53" s="40" t="s">
        <v>5</v>
      </c>
      <c r="B53" s="32">
        <f>SUM(B54:B57)</f>
        <v>324473.19999999995</v>
      </c>
      <c r="C53" s="32">
        <f>SUM(C54:C57)</f>
        <v>41422.200000000004</v>
      </c>
      <c r="D53" s="42">
        <f t="shared" si="3"/>
        <v>12.765984987357973</v>
      </c>
    </row>
    <row r="54" spans="1:4" ht="12.75">
      <c r="A54" s="54" t="s">
        <v>49</v>
      </c>
      <c r="B54" s="28">
        <v>960</v>
      </c>
      <c r="C54" s="30">
        <v>90.6</v>
      </c>
      <c r="D54" s="55">
        <f t="shared" si="3"/>
        <v>9.4375</v>
      </c>
    </row>
    <row r="55" spans="1:4" ht="12.75">
      <c r="A55" s="54" t="s">
        <v>50</v>
      </c>
      <c r="B55" s="28">
        <v>300740.8</v>
      </c>
      <c r="C55" s="30">
        <v>35242.4</v>
      </c>
      <c r="D55" s="55">
        <f t="shared" si="3"/>
        <v>11.718529710634542</v>
      </c>
    </row>
    <row r="56" spans="1:4" ht="12.75">
      <c r="A56" s="54" t="s">
        <v>83</v>
      </c>
      <c r="B56" s="28">
        <v>17048.1</v>
      </c>
      <c r="C56" s="30">
        <v>2928.8</v>
      </c>
      <c r="D56" s="55">
        <f t="shared" si="3"/>
        <v>17.179627055214368</v>
      </c>
    </row>
    <row r="57" spans="1:4" ht="24">
      <c r="A57" s="54" t="s">
        <v>94</v>
      </c>
      <c r="B57" s="28">
        <v>5724.3</v>
      </c>
      <c r="C57" s="30">
        <v>3160.4</v>
      </c>
      <c r="D57" s="55">
        <f t="shared" si="3"/>
        <v>55.210244047307086</v>
      </c>
    </row>
    <row r="58" spans="1:4" ht="12.75">
      <c r="A58" s="40" t="s">
        <v>6</v>
      </c>
      <c r="B58" s="32">
        <f>SUM(B59:B63)</f>
        <v>460307.5</v>
      </c>
      <c r="C58" s="32">
        <f>SUM(C59:C63)</f>
        <v>308770.9</v>
      </c>
      <c r="D58" s="42">
        <f t="shared" si="3"/>
        <v>67.07926766346411</v>
      </c>
    </row>
    <row r="59" spans="1:4" ht="12.75">
      <c r="A59" s="54" t="s">
        <v>51</v>
      </c>
      <c r="B59" s="28">
        <v>130821.3</v>
      </c>
      <c r="C59" s="30">
        <v>87626.4</v>
      </c>
      <c r="D59" s="55">
        <f t="shared" si="3"/>
        <v>66.98175297141978</v>
      </c>
    </row>
    <row r="60" spans="1:4" ht="12.75">
      <c r="A60" s="54" t="s">
        <v>52</v>
      </c>
      <c r="B60" s="28">
        <v>275042.2</v>
      </c>
      <c r="C60" s="30">
        <v>179947.5</v>
      </c>
      <c r="D60" s="55">
        <f t="shared" si="3"/>
        <v>65.42541471817779</v>
      </c>
    </row>
    <row r="61" spans="1:4" ht="12.75">
      <c r="A61" s="54" t="s">
        <v>77</v>
      </c>
      <c r="B61" s="28">
        <v>36816.7</v>
      </c>
      <c r="C61" s="30">
        <v>29388.5</v>
      </c>
      <c r="D61" s="55">
        <f t="shared" si="3"/>
        <v>79.82382994673614</v>
      </c>
    </row>
    <row r="62" spans="1:4" ht="12.75">
      <c r="A62" s="54" t="s">
        <v>53</v>
      </c>
      <c r="B62" s="28">
        <v>370.2</v>
      </c>
      <c r="C62" s="30">
        <v>335.8</v>
      </c>
      <c r="D62" s="55">
        <f t="shared" si="3"/>
        <v>90.70772555375474</v>
      </c>
    </row>
    <row r="63" spans="1:4" ht="12.75">
      <c r="A63" s="54" t="s">
        <v>54</v>
      </c>
      <c r="B63" s="28">
        <v>17257.1</v>
      </c>
      <c r="C63" s="30">
        <v>11472.7</v>
      </c>
      <c r="D63" s="55">
        <f t="shared" si="3"/>
        <v>66.48104258537066</v>
      </c>
    </row>
    <row r="64" spans="1:4" ht="12.75">
      <c r="A64" s="40" t="s">
        <v>34</v>
      </c>
      <c r="B64" s="32">
        <f>SUM(B65:B66)</f>
        <v>87885</v>
      </c>
      <c r="C64" s="32">
        <f>SUM(C65:C66)</f>
        <v>64053.9</v>
      </c>
      <c r="D64" s="42">
        <f t="shared" si="3"/>
        <v>72.88376856118792</v>
      </c>
    </row>
    <row r="65" spans="1:4" ht="12.75">
      <c r="A65" s="54" t="s">
        <v>55</v>
      </c>
      <c r="B65" s="28">
        <v>65432</v>
      </c>
      <c r="C65" s="30">
        <v>46865</v>
      </c>
      <c r="D65" s="55">
        <f t="shared" si="3"/>
        <v>71.62397603619024</v>
      </c>
    </row>
    <row r="66" spans="1:4" ht="12.75">
      <c r="A66" s="54" t="s">
        <v>56</v>
      </c>
      <c r="B66" s="28">
        <v>22453</v>
      </c>
      <c r="C66" s="30">
        <v>17188.9</v>
      </c>
      <c r="D66" s="55">
        <f t="shared" si="3"/>
        <v>76.5550260544248</v>
      </c>
    </row>
    <row r="67" spans="1:4" ht="12.75" customHeight="1" hidden="1">
      <c r="A67" s="40" t="s">
        <v>84</v>
      </c>
      <c r="B67" s="32">
        <f>B68</f>
        <v>0</v>
      </c>
      <c r="C67" s="32">
        <f>C68</f>
        <v>0</v>
      </c>
      <c r="D67" s="42">
        <v>0</v>
      </c>
    </row>
    <row r="68" spans="1:4" ht="12.75" customHeight="1" hidden="1">
      <c r="A68" s="54" t="s">
        <v>85</v>
      </c>
      <c r="B68" s="28">
        <v>0</v>
      </c>
      <c r="C68" s="30">
        <v>0</v>
      </c>
      <c r="D68" s="55">
        <v>0</v>
      </c>
    </row>
    <row r="69" spans="1:4" ht="12.75">
      <c r="A69" s="40" t="s">
        <v>7</v>
      </c>
      <c r="B69" s="32">
        <f>B70+B71+B72+B73+B74</f>
        <v>135369</v>
      </c>
      <c r="C69" s="32">
        <f>C70+C71+C72+C73+C74</f>
        <v>65310.799999999996</v>
      </c>
      <c r="D69" s="42">
        <f aca="true" t="shared" si="4" ref="D69:D79">C69/B69*100</f>
        <v>48.2464966129616</v>
      </c>
    </row>
    <row r="70" spans="1:4" ht="12.75">
      <c r="A70" s="54" t="s">
        <v>57</v>
      </c>
      <c r="B70" s="28">
        <v>3600</v>
      </c>
      <c r="C70" s="30">
        <v>2673</v>
      </c>
      <c r="D70" s="55">
        <f t="shared" si="4"/>
        <v>74.25</v>
      </c>
    </row>
    <row r="71" spans="1:4" ht="12.75">
      <c r="A71" s="54" t="s">
        <v>58</v>
      </c>
      <c r="B71" s="28">
        <v>63699.3</v>
      </c>
      <c r="C71" s="30">
        <v>38413.6</v>
      </c>
      <c r="D71" s="55">
        <f t="shared" si="4"/>
        <v>60.3045873345547</v>
      </c>
    </row>
    <row r="72" spans="1:4" ht="12.75">
      <c r="A72" s="54" t="s">
        <v>59</v>
      </c>
      <c r="B72" s="28">
        <v>6322.6</v>
      </c>
      <c r="C72" s="30">
        <v>3946.1</v>
      </c>
      <c r="D72" s="55">
        <f t="shared" si="4"/>
        <v>62.412615063423274</v>
      </c>
    </row>
    <row r="73" spans="1:4" ht="12.75">
      <c r="A73" s="54" t="s">
        <v>60</v>
      </c>
      <c r="B73" s="28">
        <v>50584.2</v>
      </c>
      <c r="C73" s="30">
        <v>13689.9</v>
      </c>
      <c r="D73" s="55">
        <f t="shared" si="4"/>
        <v>27.063589025822292</v>
      </c>
    </row>
    <row r="74" spans="1:4" ht="12.75">
      <c r="A74" s="54" t="s">
        <v>61</v>
      </c>
      <c r="B74" s="28">
        <v>11162.9</v>
      </c>
      <c r="C74" s="30">
        <v>6588.2</v>
      </c>
      <c r="D74" s="55">
        <f>C74/B74*100</f>
        <v>59.01871377509429</v>
      </c>
    </row>
    <row r="75" spans="1:4" ht="12.75">
      <c r="A75" s="40" t="s">
        <v>35</v>
      </c>
      <c r="B75" s="32">
        <f>B76+B77+B78</f>
        <v>12306.5</v>
      </c>
      <c r="C75" s="32">
        <f>C76+C77+C78</f>
        <v>8765.8</v>
      </c>
      <c r="D75" s="42">
        <f t="shared" si="4"/>
        <v>71.22902531182707</v>
      </c>
    </row>
    <row r="76" spans="1:4" ht="12.75">
      <c r="A76" s="54" t="s">
        <v>89</v>
      </c>
      <c r="B76" s="28">
        <v>9444.6</v>
      </c>
      <c r="C76" s="28">
        <v>6119.4</v>
      </c>
      <c r="D76" s="55">
        <f t="shared" si="4"/>
        <v>64.7925798869195</v>
      </c>
    </row>
    <row r="77" spans="1:4" ht="12.75">
      <c r="A77" s="54" t="s">
        <v>98</v>
      </c>
      <c r="B77" s="28">
        <v>197.8</v>
      </c>
      <c r="C77" s="28">
        <v>111.2</v>
      </c>
      <c r="D77" s="55">
        <f t="shared" si="4"/>
        <v>56.21840242669363</v>
      </c>
    </row>
    <row r="78" spans="1:4" ht="12.75">
      <c r="A78" s="54" t="s">
        <v>88</v>
      </c>
      <c r="B78" s="28">
        <v>2664.1</v>
      </c>
      <c r="C78" s="28">
        <v>2535.2</v>
      </c>
      <c r="D78" s="55">
        <f t="shared" si="4"/>
        <v>95.16159303329455</v>
      </c>
    </row>
    <row r="79" spans="1:4" ht="12.75">
      <c r="A79" s="40" t="s">
        <v>36</v>
      </c>
      <c r="B79" s="32">
        <v>2265.8</v>
      </c>
      <c r="C79" s="32">
        <v>1577.7</v>
      </c>
      <c r="D79" s="42">
        <f t="shared" si="4"/>
        <v>69.63103539588666</v>
      </c>
    </row>
    <row r="80" spans="1:4" ht="12.75">
      <c r="A80" s="24" t="s">
        <v>28</v>
      </c>
      <c r="B80" s="22">
        <f>B34+B43+B45+B48+B53+B58+B64+B69+B75+B79</f>
        <v>1185489.4000000001</v>
      </c>
      <c r="C80" s="52">
        <f>C34+C43+C45+C48+C53+C58+C64+C67+C69+C75+C79</f>
        <v>571742.3</v>
      </c>
      <c r="D80" s="23">
        <f>C80/B80*100</f>
        <v>48.22837724234396</v>
      </c>
    </row>
    <row r="81" spans="1:4" ht="24">
      <c r="A81" s="24" t="s">
        <v>29</v>
      </c>
      <c r="B81" s="32">
        <f>B32-B80</f>
        <v>-16550.000000000233</v>
      </c>
      <c r="C81" s="32">
        <f>C32-C80</f>
        <v>949.5999999999767</v>
      </c>
      <c r="D81" s="23"/>
    </row>
    <row r="82" spans="1:4" ht="12.75">
      <c r="A82" s="33"/>
      <c r="B82" s="34" t="s">
        <v>38</v>
      </c>
      <c r="C82" s="35"/>
      <c r="D82" s="8"/>
    </row>
    <row r="83" spans="1:4" ht="12.75">
      <c r="A83" s="36"/>
      <c r="B83" s="37"/>
      <c r="C83" s="38" t="s">
        <v>90</v>
      </c>
      <c r="D83" s="8"/>
    </row>
    <row r="84" spans="1:4" ht="22.5">
      <c r="A84" s="45" t="s">
        <v>1</v>
      </c>
      <c r="B84" s="43" t="s">
        <v>78</v>
      </c>
      <c r="C84" s="44" t="s">
        <v>32</v>
      </c>
      <c r="D84" s="8"/>
    </row>
    <row r="85" spans="1:4" ht="24">
      <c r="A85" s="1" t="s">
        <v>30</v>
      </c>
      <c r="B85" s="6">
        <f>B86+B91</f>
        <v>16550</v>
      </c>
      <c r="C85" s="6">
        <f>C86+C91</f>
        <v>-949.5999999999767</v>
      </c>
      <c r="D85" s="8"/>
    </row>
    <row r="86" spans="1:4" ht="24">
      <c r="A86" s="39" t="s">
        <v>87</v>
      </c>
      <c r="B86" s="47">
        <f>B87</f>
        <v>0</v>
      </c>
      <c r="C86" s="47">
        <f>C87</f>
        <v>0</v>
      </c>
      <c r="D86" s="8"/>
    </row>
    <row r="87" spans="1:4" ht="24">
      <c r="A87" s="2" t="s">
        <v>67</v>
      </c>
      <c r="B87" s="3">
        <v>0</v>
      </c>
      <c r="C87" s="3">
        <v>0</v>
      </c>
      <c r="D87" s="16"/>
    </row>
    <row r="88" spans="1:4" ht="36">
      <c r="A88" s="2" t="s">
        <v>68</v>
      </c>
      <c r="B88" s="3">
        <v>0</v>
      </c>
      <c r="C88" s="3">
        <v>0</v>
      </c>
      <c r="D88" s="16"/>
    </row>
    <row r="89" spans="1:4" ht="36">
      <c r="A89" s="5" t="s">
        <v>69</v>
      </c>
      <c r="B89" s="3">
        <v>0</v>
      </c>
      <c r="C89" s="3">
        <v>0</v>
      </c>
      <c r="D89" s="8"/>
    </row>
    <row r="90" spans="1:4" ht="48">
      <c r="A90" s="5" t="s">
        <v>70</v>
      </c>
      <c r="B90" s="3">
        <v>0</v>
      </c>
      <c r="C90" s="3">
        <v>0</v>
      </c>
      <c r="D90" s="16"/>
    </row>
    <row r="91" spans="1:4" ht="12.75">
      <c r="A91" s="48" t="s">
        <v>75</v>
      </c>
      <c r="B91" s="47">
        <f>B92</f>
        <v>16550</v>
      </c>
      <c r="C91" s="47">
        <f>C92</f>
        <v>-949.5999999999767</v>
      </c>
      <c r="D91" s="16"/>
    </row>
    <row r="92" spans="1:4" ht="24">
      <c r="A92" s="5" t="s">
        <v>71</v>
      </c>
      <c r="B92" s="4">
        <f>B93+B97</f>
        <v>16550</v>
      </c>
      <c r="C92" s="4">
        <f>C93+C97</f>
        <v>-949.5999999999767</v>
      </c>
      <c r="D92" s="16"/>
    </row>
    <row r="93" spans="1:4" ht="12.75">
      <c r="A93" s="5" t="s">
        <v>79</v>
      </c>
      <c r="B93" s="4">
        <v>-1168939.4</v>
      </c>
      <c r="C93" s="7">
        <v>-602572.1</v>
      </c>
      <c r="D93" s="16"/>
    </row>
    <row r="94" spans="1:4" ht="12.75">
      <c r="A94" s="5" t="s">
        <v>80</v>
      </c>
      <c r="B94" s="4">
        <v>-1168939.4</v>
      </c>
      <c r="C94" s="7">
        <v>-602572.1</v>
      </c>
      <c r="D94" s="8"/>
    </row>
    <row r="95" spans="1:4" ht="24.75">
      <c r="A95" s="5" t="s">
        <v>81</v>
      </c>
      <c r="B95" s="4">
        <v>-1168939.4</v>
      </c>
      <c r="C95" s="7">
        <v>-602572.1</v>
      </c>
      <c r="D95" s="46"/>
    </row>
    <row r="96" spans="1:4" ht="24.75">
      <c r="A96" s="5" t="s">
        <v>82</v>
      </c>
      <c r="B96" s="4">
        <v>-1168939.4</v>
      </c>
      <c r="C96" s="7">
        <v>-602572.1</v>
      </c>
      <c r="D96" s="46"/>
    </row>
    <row r="97" spans="1:4" ht="15">
      <c r="A97" s="5" t="s">
        <v>72</v>
      </c>
      <c r="B97" s="4">
        <v>1185489.4</v>
      </c>
      <c r="C97" s="7">
        <v>601622.5</v>
      </c>
      <c r="D97" s="46"/>
    </row>
    <row r="98" spans="1:4" ht="15">
      <c r="A98" s="5" t="s">
        <v>73</v>
      </c>
      <c r="B98" s="4">
        <v>1185489.4</v>
      </c>
      <c r="C98" s="7">
        <v>601622.5</v>
      </c>
      <c r="D98" s="46"/>
    </row>
    <row r="99" spans="1:4" ht="24.75">
      <c r="A99" s="5" t="s">
        <v>76</v>
      </c>
      <c r="B99" s="4">
        <v>1185489.4</v>
      </c>
      <c r="C99" s="7">
        <v>601622.5</v>
      </c>
      <c r="D99" s="46"/>
    </row>
    <row r="100" spans="1:4" ht="24.75">
      <c r="A100" s="5" t="s">
        <v>74</v>
      </c>
      <c r="B100" s="4">
        <v>1185489.4</v>
      </c>
      <c r="C100" s="7">
        <v>601622.5</v>
      </c>
      <c r="D100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52">
      <selection activeCell="D88" sqref="D88"/>
    </sheetView>
  </sheetViews>
  <sheetFormatPr defaultColWidth="9.00390625" defaultRowHeight="12.75"/>
  <cols>
    <col min="1" max="1" width="46.25390625" style="0" customWidth="1"/>
    <col min="2" max="2" width="23.125" style="0" customWidth="1"/>
    <col min="3" max="3" width="25.375" style="0" customWidth="1"/>
    <col min="4" max="4" width="13.75390625" style="0" customWidth="1"/>
  </cols>
  <sheetData>
    <row r="1" spans="1:4" ht="15.75">
      <c r="A1" s="73" t="s">
        <v>39</v>
      </c>
      <c r="B1" s="74"/>
      <c r="C1" s="74"/>
      <c r="D1" s="74"/>
    </row>
    <row r="2" spans="1:4" ht="15.75">
      <c r="A2" s="75" t="s">
        <v>92</v>
      </c>
      <c r="B2" s="76"/>
      <c r="C2" s="76"/>
      <c r="D2" s="76"/>
    </row>
    <row r="3" spans="1:4" ht="15.75">
      <c r="A3" s="77" t="s">
        <v>107</v>
      </c>
      <c r="B3" s="76"/>
      <c r="C3" s="76"/>
      <c r="D3" s="76"/>
    </row>
    <row r="4" spans="1:4" ht="15.75" thickBot="1">
      <c r="A4" s="9"/>
      <c r="B4" s="10"/>
      <c r="C4" s="11"/>
      <c r="D4" s="8" t="s">
        <v>63</v>
      </c>
    </row>
    <row r="5" spans="1:4" ht="15.7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191318.9</v>
      </c>
      <c r="C7" s="22">
        <f>C8+C11+C12+C16+C17+C18+C20+C21+C22+C23+C10</f>
        <v>122802</v>
      </c>
      <c r="D7" s="23">
        <f aca="true" t="shared" si="0" ref="D7:D20">C7/B7*100</f>
        <v>64.18707195159496</v>
      </c>
    </row>
    <row r="8" spans="1:4" ht="12.75">
      <c r="A8" s="24" t="s">
        <v>15</v>
      </c>
      <c r="B8" s="25">
        <f>B9</f>
        <v>105110</v>
      </c>
      <c r="C8" s="25">
        <f>C9</f>
        <v>61389.9</v>
      </c>
      <c r="D8" s="23">
        <f t="shared" si="0"/>
        <v>58.405384834934836</v>
      </c>
    </row>
    <row r="9" spans="1:4" ht="12.75">
      <c r="A9" s="26" t="s">
        <v>0</v>
      </c>
      <c r="B9" s="27">
        <v>105110</v>
      </c>
      <c r="C9" s="28">
        <v>61389.9</v>
      </c>
      <c r="D9" s="29">
        <f t="shared" si="0"/>
        <v>58.405384834934836</v>
      </c>
    </row>
    <row r="10" spans="1:4" ht="12.75">
      <c r="A10" s="24" t="s">
        <v>95</v>
      </c>
      <c r="B10" s="50">
        <v>14890</v>
      </c>
      <c r="C10" s="51">
        <v>8299.4</v>
      </c>
      <c r="D10" s="29">
        <f t="shared" si="0"/>
        <v>55.73807924781733</v>
      </c>
    </row>
    <row r="11" spans="1:4" ht="12.75">
      <c r="A11" s="24" t="s">
        <v>2</v>
      </c>
      <c r="B11" s="22">
        <v>10543</v>
      </c>
      <c r="C11" s="31">
        <v>12102.6</v>
      </c>
      <c r="D11" s="23">
        <f t="shared" si="0"/>
        <v>114.79275348572513</v>
      </c>
    </row>
    <row r="12" spans="1:4" ht="12.75">
      <c r="A12" s="24" t="s">
        <v>3</v>
      </c>
      <c r="B12" s="22">
        <f>B13+B14+B15</f>
        <v>13870</v>
      </c>
      <c r="C12" s="22">
        <f>C13+C14+C15</f>
        <v>7729.8</v>
      </c>
      <c r="D12" s="23">
        <f t="shared" si="0"/>
        <v>55.73035328046143</v>
      </c>
    </row>
    <row r="13" spans="1:4" ht="12.75">
      <c r="A13" s="26" t="s">
        <v>97</v>
      </c>
      <c r="B13" s="27">
        <v>2040</v>
      </c>
      <c r="C13" s="27">
        <v>287</v>
      </c>
      <c r="D13" s="23">
        <f t="shared" si="0"/>
        <v>14.068627450980392</v>
      </c>
    </row>
    <row r="14" spans="1:4" ht="12.75">
      <c r="A14" s="26" t="s">
        <v>8</v>
      </c>
      <c r="B14" s="27">
        <v>530</v>
      </c>
      <c r="C14" s="27">
        <v>134.3</v>
      </c>
      <c r="D14" s="23">
        <f t="shared" si="0"/>
        <v>25.339622641509436</v>
      </c>
    </row>
    <row r="15" spans="1:4" ht="12.75">
      <c r="A15" s="26" t="s">
        <v>96</v>
      </c>
      <c r="B15" s="27">
        <v>11300</v>
      </c>
      <c r="C15" s="27">
        <v>7308.5</v>
      </c>
      <c r="D15" s="23">
        <f t="shared" si="0"/>
        <v>64.67699115044248</v>
      </c>
    </row>
    <row r="16" spans="1:4" ht="12.75">
      <c r="A16" s="24" t="s">
        <v>19</v>
      </c>
      <c r="B16" s="22">
        <v>2610</v>
      </c>
      <c r="C16" s="32">
        <v>1404.3</v>
      </c>
      <c r="D16" s="23">
        <f t="shared" si="0"/>
        <v>53.804597701149426</v>
      </c>
    </row>
    <row r="17" spans="1:4" ht="36">
      <c r="A17" s="24" t="s">
        <v>37</v>
      </c>
      <c r="B17" s="22">
        <v>28280</v>
      </c>
      <c r="C17" s="32">
        <v>18135.2</v>
      </c>
      <c r="D17" s="23">
        <f t="shared" si="0"/>
        <v>64.12729844413013</v>
      </c>
    </row>
    <row r="18" spans="1:4" ht="24">
      <c r="A18" s="24" t="s">
        <v>9</v>
      </c>
      <c r="B18" s="22">
        <f>B19</f>
        <v>90</v>
      </c>
      <c r="C18" s="22">
        <f>C19</f>
        <v>152</v>
      </c>
      <c r="D18" s="23">
        <f t="shared" si="0"/>
        <v>168.88888888888889</v>
      </c>
    </row>
    <row r="19" spans="1:4" ht="12.75">
      <c r="A19" s="26" t="s">
        <v>10</v>
      </c>
      <c r="B19" s="27">
        <v>90</v>
      </c>
      <c r="C19" s="30">
        <v>152</v>
      </c>
      <c r="D19" s="29">
        <f t="shared" si="0"/>
        <v>168.88888888888889</v>
      </c>
    </row>
    <row r="20" spans="1:4" ht="24">
      <c r="A20" s="24" t="s">
        <v>11</v>
      </c>
      <c r="B20" s="22">
        <v>2887</v>
      </c>
      <c r="C20" s="32">
        <v>2126.3</v>
      </c>
      <c r="D20" s="23">
        <f t="shared" si="0"/>
        <v>73.65084863179771</v>
      </c>
    </row>
    <row r="21" spans="1:4" ht="24">
      <c r="A21" s="24" t="s">
        <v>20</v>
      </c>
      <c r="B21" s="22">
        <v>12550</v>
      </c>
      <c r="C21" s="31">
        <v>10495.7</v>
      </c>
      <c r="D21" s="23" t="s">
        <v>62</v>
      </c>
    </row>
    <row r="22" spans="1:4" ht="12.75">
      <c r="A22" s="24" t="s">
        <v>21</v>
      </c>
      <c r="B22" s="22">
        <v>170</v>
      </c>
      <c r="C22" s="31">
        <v>304.5</v>
      </c>
      <c r="D22" s="23">
        <f>C22/B22*100</f>
        <v>179.11764705882354</v>
      </c>
    </row>
    <row r="23" spans="1:4" ht="12.75">
      <c r="A23" s="24" t="s">
        <v>4</v>
      </c>
      <c r="B23" s="22">
        <v>318.9</v>
      </c>
      <c r="C23" s="31">
        <v>662.3</v>
      </c>
      <c r="D23" s="23" t="s">
        <v>62</v>
      </c>
    </row>
    <row r="24" spans="1:4" ht="12.75">
      <c r="A24" s="24" t="s">
        <v>16</v>
      </c>
      <c r="B24" s="22">
        <f>B25+B30+B31</f>
        <v>1156164.4</v>
      </c>
      <c r="C24" s="22">
        <f>C25+C30+C31</f>
        <v>538966.5000000001</v>
      </c>
      <c r="D24" s="23">
        <f aca="true" t="shared" si="1" ref="D24:D32">C24/B24*100</f>
        <v>46.61677007179949</v>
      </c>
    </row>
    <row r="25" spans="1:4" ht="36">
      <c r="A25" s="26" t="s">
        <v>22</v>
      </c>
      <c r="B25" s="27">
        <f>B26+B27+B28+B29</f>
        <v>1129664.4</v>
      </c>
      <c r="C25" s="27">
        <f>C26+C27+C28+C29</f>
        <v>538421.0000000001</v>
      </c>
      <c r="D25" s="29">
        <f t="shared" si="1"/>
        <v>47.662031307705206</v>
      </c>
    </row>
    <row r="26" spans="1:4" ht="24">
      <c r="A26" s="26" t="s">
        <v>23</v>
      </c>
      <c r="B26" s="27">
        <v>327263.9</v>
      </c>
      <c r="C26" s="30">
        <v>236002.1</v>
      </c>
      <c r="D26" s="29">
        <f t="shared" si="1"/>
        <v>72.1136978444613</v>
      </c>
    </row>
    <row r="27" spans="1:4" ht="24">
      <c r="A27" s="26" t="s">
        <v>24</v>
      </c>
      <c r="B27" s="27">
        <v>248396.3</v>
      </c>
      <c r="C27" s="30">
        <v>17754.6</v>
      </c>
      <c r="D27" s="29">
        <f t="shared" si="1"/>
        <v>7.147691008279914</v>
      </c>
    </row>
    <row r="28" spans="1:4" ht="24">
      <c r="A28" s="26" t="s">
        <v>25</v>
      </c>
      <c r="B28" s="27">
        <v>536335</v>
      </c>
      <c r="C28" s="30">
        <v>274156.4</v>
      </c>
      <c r="D28" s="29">
        <f t="shared" si="1"/>
        <v>51.11663419318151</v>
      </c>
    </row>
    <row r="29" spans="1:4" ht="12.75">
      <c r="A29" s="26" t="s">
        <v>26</v>
      </c>
      <c r="B29" s="27">
        <v>17669.2</v>
      </c>
      <c r="C29" s="30">
        <v>10507.9</v>
      </c>
      <c r="D29" s="29">
        <f t="shared" si="1"/>
        <v>59.470151449980754</v>
      </c>
    </row>
    <row r="30" spans="1:4" ht="12.75">
      <c r="A30" s="26" t="s">
        <v>64</v>
      </c>
      <c r="B30" s="27">
        <v>26500</v>
      </c>
      <c r="C30" s="30">
        <v>658.8</v>
      </c>
      <c r="D30" s="29">
        <f t="shared" si="1"/>
        <v>2.4860377358490564</v>
      </c>
    </row>
    <row r="31" spans="1:4" ht="48">
      <c r="A31" s="26" t="s">
        <v>65</v>
      </c>
      <c r="B31" s="27">
        <v>0</v>
      </c>
      <c r="C31" s="30">
        <v>-113.3</v>
      </c>
      <c r="D31" s="29" t="e">
        <f t="shared" si="1"/>
        <v>#DIV/0!</v>
      </c>
    </row>
    <row r="32" spans="1:4" ht="12.75">
      <c r="A32" s="24" t="s">
        <v>27</v>
      </c>
      <c r="B32" s="22">
        <f>B7+B24</f>
        <v>1347483.2999999998</v>
      </c>
      <c r="C32" s="22">
        <f>C7+C24</f>
        <v>661768.5000000001</v>
      </c>
      <c r="D32" s="23">
        <f t="shared" si="1"/>
        <v>49.111443533289076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65583.3</v>
      </c>
      <c r="C34" s="32">
        <f>SUM(C35:C42)</f>
        <v>52868.299999999996</v>
      </c>
      <c r="D34" s="42">
        <f aca="true" t="shared" si="2" ref="D34:D40">C34/B34*100</f>
        <v>80.61244249679415</v>
      </c>
    </row>
    <row r="35" spans="1:4" ht="24">
      <c r="A35" s="54" t="s">
        <v>40</v>
      </c>
      <c r="B35" s="28">
        <v>1245</v>
      </c>
      <c r="C35" s="30">
        <v>1077.8</v>
      </c>
      <c r="D35" s="55">
        <f t="shared" si="2"/>
        <v>86.57028112449798</v>
      </c>
    </row>
    <row r="36" spans="1:4" ht="36">
      <c r="A36" s="54" t="s">
        <v>41</v>
      </c>
      <c r="B36" s="28">
        <v>1181.9</v>
      </c>
      <c r="C36" s="30">
        <v>983.2</v>
      </c>
      <c r="D36" s="55">
        <f t="shared" si="2"/>
        <v>83.18808697859379</v>
      </c>
    </row>
    <row r="37" spans="1:4" ht="36">
      <c r="A37" s="54" t="s">
        <v>42</v>
      </c>
      <c r="B37" s="28">
        <v>47176.6</v>
      </c>
      <c r="C37" s="30">
        <v>42079.4</v>
      </c>
      <c r="D37" s="55">
        <f t="shared" si="2"/>
        <v>89.19549098493745</v>
      </c>
    </row>
    <row r="38" spans="1:4" ht="12.75">
      <c r="A38" s="54" t="s">
        <v>86</v>
      </c>
      <c r="B38" s="28">
        <v>5.9</v>
      </c>
      <c r="C38" s="30">
        <v>0</v>
      </c>
      <c r="D38" s="55">
        <f t="shared" si="2"/>
        <v>0</v>
      </c>
    </row>
    <row r="39" spans="1:4" ht="36">
      <c r="A39" s="54" t="s">
        <v>43</v>
      </c>
      <c r="B39" s="28">
        <v>5112.4</v>
      </c>
      <c r="C39" s="30">
        <v>2538.7</v>
      </c>
      <c r="D39" s="55">
        <f t="shared" si="2"/>
        <v>49.65769501603943</v>
      </c>
    </row>
    <row r="40" spans="1:4" ht="12.75">
      <c r="A40" s="54" t="s">
        <v>93</v>
      </c>
      <c r="B40" s="28">
        <v>15</v>
      </c>
      <c r="C40" s="30">
        <v>0</v>
      </c>
      <c r="D40" s="55">
        <f t="shared" si="2"/>
        <v>0</v>
      </c>
    </row>
    <row r="41" spans="1:4" ht="12.75">
      <c r="A41" s="54" t="s">
        <v>44</v>
      </c>
      <c r="B41" s="28">
        <v>300</v>
      </c>
      <c r="C41" s="30">
        <v>0</v>
      </c>
      <c r="D41" s="55">
        <v>0</v>
      </c>
    </row>
    <row r="42" spans="1:4" ht="12.75">
      <c r="A42" s="54" t="s">
        <v>45</v>
      </c>
      <c r="B42" s="28">
        <v>10546.5</v>
      </c>
      <c r="C42" s="30">
        <v>6189.2</v>
      </c>
      <c r="D42" s="55">
        <f aca="true" t="shared" si="3" ref="D42:D67">C42/B42*100</f>
        <v>58.684871758403254</v>
      </c>
    </row>
    <row r="43" spans="1:4" ht="12.75">
      <c r="A43" s="40" t="s">
        <v>33</v>
      </c>
      <c r="B43" s="32">
        <f>B44</f>
        <v>1291.2</v>
      </c>
      <c r="C43" s="32">
        <f>C44</f>
        <v>694.7</v>
      </c>
      <c r="D43" s="42">
        <f t="shared" si="3"/>
        <v>53.802664188351926</v>
      </c>
    </row>
    <row r="44" spans="1:4" ht="12.75">
      <c r="A44" s="54" t="s">
        <v>46</v>
      </c>
      <c r="B44" s="28">
        <v>1291.2</v>
      </c>
      <c r="C44" s="30">
        <v>694.7</v>
      </c>
      <c r="D44" s="42">
        <f t="shared" si="3"/>
        <v>53.802664188351926</v>
      </c>
    </row>
    <row r="45" spans="1:4" ht="24">
      <c r="A45" s="40" t="s">
        <v>13</v>
      </c>
      <c r="B45" s="32">
        <f>B46+B47</f>
        <v>4375.3</v>
      </c>
      <c r="C45" s="32">
        <f>C46+C47</f>
        <v>2663</v>
      </c>
      <c r="D45" s="42">
        <f t="shared" si="3"/>
        <v>60.864397869860355</v>
      </c>
    </row>
    <row r="46" spans="1:4" ht="12" customHeight="1">
      <c r="A46" s="56" t="s">
        <v>100</v>
      </c>
      <c r="B46" s="28">
        <v>4343.8</v>
      </c>
      <c r="C46" s="30">
        <v>2663</v>
      </c>
      <c r="D46" s="55">
        <f t="shared" si="3"/>
        <v>61.3057691422257</v>
      </c>
    </row>
    <row r="47" spans="1:4" ht="23.25" customHeight="1">
      <c r="A47" s="56" t="s">
        <v>101</v>
      </c>
      <c r="B47" s="28">
        <v>31.5</v>
      </c>
      <c r="C47" s="30">
        <v>0</v>
      </c>
      <c r="D47" s="55">
        <f t="shared" si="3"/>
        <v>0</v>
      </c>
    </row>
    <row r="48" spans="1:4" ht="12.75">
      <c r="A48" s="40" t="s">
        <v>14</v>
      </c>
      <c r="B48" s="32">
        <f>SUM(B49:B53)</f>
        <v>105659.2</v>
      </c>
      <c r="C48" s="32">
        <f>SUM(C49:C53)</f>
        <v>39715.7</v>
      </c>
      <c r="D48" s="42">
        <f t="shared" si="3"/>
        <v>37.588492057482924</v>
      </c>
    </row>
    <row r="49" spans="1:4" ht="12.75">
      <c r="A49" s="54" t="s">
        <v>108</v>
      </c>
      <c r="B49" s="28">
        <v>100</v>
      </c>
      <c r="C49" s="32">
        <v>0</v>
      </c>
      <c r="D49" s="42"/>
    </row>
    <row r="50" spans="1:4" ht="12.75">
      <c r="A50" s="54" t="s">
        <v>66</v>
      </c>
      <c r="B50" s="28">
        <v>24226.2</v>
      </c>
      <c r="C50" s="30">
        <v>2828.2</v>
      </c>
      <c r="D50" s="55">
        <f t="shared" si="3"/>
        <v>11.674137916800818</v>
      </c>
    </row>
    <row r="51" spans="1:4" ht="12.75">
      <c r="A51" s="54" t="s">
        <v>47</v>
      </c>
      <c r="B51" s="28">
        <v>20893.5</v>
      </c>
      <c r="C51" s="30">
        <v>13710.8</v>
      </c>
      <c r="D51" s="55">
        <f t="shared" si="3"/>
        <v>65.62232273195012</v>
      </c>
    </row>
    <row r="52" spans="1:4" ht="12.75">
      <c r="A52" s="54" t="s">
        <v>91</v>
      </c>
      <c r="B52" s="28">
        <v>51635.3</v>
      </c>
      <c r="C52" s="30">
        <v>22534.2</v>
      </c>
      <c r="D52" s="55">
        <f t="shared" si="3"/>
        <v>43.641075001016745</v>
      </c>
    </row>
    <row r="53" spans="1:4" ht="12.75">
      <c r="A53" s="54" t="s">
        <v>48</v>
      </c>
      <c r="B53" s="28">
        <v>8804.2</v>
      </c>
      <c r="C53" s="30">
        <v>642.5</v>
      </c>
      <c r="D53" s="55">
        <f t="shared" si="3"/>
        <v>7.297653392698939</v>
      </c>
    </row>
    <row r="54" spans="1:4" ht="12.75">
      <c r="A54" s="40" t="s">
        <v>5</v>
      </c>
      <c r="B54" s="32">
        <f>SUM(B55:B58)</f>
        <v>330925.8</v>
      </c>
      <c r="C54" s="32">
        <f>SUM(C55:C58)</f>
        <v>47232</v>
      </c>
      <c r="D54" s="42">
        <f t="shared" si="3"/>
        <v>14.272685901189936</v>
      </c>
    </row>
    <row r="55" spans="1:4" ht="12.75">
      <c r="A55" s="54" t="s">
        <v>49</v>
      </c>
      <c r="B55" s="28">
        <v>960</v>
      </c>
      <c r="C55" s="30">
        <v>90.6</v>
      </c>
      <c r="D55" s="55">
        <f t="shared" si="3"/>
        <v>9.4375</v>
      </c>
    </row>
    <row r="56" spans="1:4" ht="12.75">
      <c r="A56" s="54" t="s">
        <v>50</v>
      </c>
      <c r="B56" s="28">
        <v>306760.8</v>
      </c>
      <c r="C56" s="30">
        <v>36767</v>
      </c>
      <c r="D56" s="55">
        <f t="shared" si="3"/>
        <v>11.985560084600118</v>
      </c>
    </row>
    <row r="57" spans="1:4" ht="12.75">
      <c r="A57" s="54" t="s">
        <v>83</v>
      </c>
      <c r="B57" s="28">
        <v>17480.7</v>
      </c>
      <c r="C57" s="30">
        <v>6669.3</v>
      </c>
      <c r="D57" s="55">
        <f t="shared" si="3"/>
        <v>38.15236231958674</v>
      </c>
    </row>
    <row r="58" spans="1:4" ht="24">
      <c r="A58" s="54" t="s">
        <v>94</v>
      </c>
      <c r="B58" s="28">
        <v>5724.3</v>
      </c>
      <c r="C58" s="30">
        <v>3705.1</v>
      </c>
      <c r="D58" s="55">
        <f t="shared" si="3"/>
        <v>64.72581800394808</v>
      </c>
    </row>
    <row r="59" spans="1:4" ht="12.75">
      <c r="A59" s="40" t="s">
        <v>6</v>
      </c>
      <c r="B59" s="32">
        <f>SUM(B60:B64)</f>
        <v>516372.7</v>
      </c>
      <c r="C59" s="32">
        <f>SUM(C60:C64)</f>
        <v>350415.39999999997</v>
      </c>
      <c r="D59" s="42">
        <f t="shared" si="3"/>
        <v>67.86094617318071</v>
      </c>
    </row>
    <row r="60" spans="1:4" ht="12.75">
      <c r="A60" s="54" t="s">
        <v>51</v>
      </c>
      <c r="B60" s="28">
        <v>146797.7</v>
      </c>
      <c r="C60" s="30">
        <v>102729.8</v>
      </c>
      <c r="D60" s="55">
        <f t="shared" si="3"/>
        <v>69.9805242180225</v>
      </c>
    </row>
    <row r="61" spans="1:4" ht="12.75">
      <c r="A61" s="54" t="s">
        <v>52</v>
      </c>
      <c r="B61" s="28">
        <v>314662.2</v>
      </c>
      <c r="C61" s="30">
        <v>201300.3</v>
      </c>
      <c r="D61" s="55">
        <f t="shared" si="3"/>
        <v>63.973461063960016</v>
      </c>
    </row>
    <row r="62" spans="1:4" ht="12.75">
      <c r="A62" s="54" t="s">
        <v>77</v>
      </c>
      <c r="B62" s="28">
        <v>36268.5</v>
      </c>
      <c r="C62" s="30">
        <v>31295.2</v>
      </c>
      <c r="D62" s="55">
        <f t="shared" si="3"/>
        <v>86.28754980216993</v>
      </c>
    </row>
    <row r="63" spans="1:4" ht="12.75">
      <c r="A63" s="54" t="s">
        <v>53</v>
      </c>
      <c r="B63" s="28">
        <v>440.2</v>
      </c>
      <c r="C63" s="30">
        <v>423.3</v>
      </c>
      <c r="D63" s="55">
        <f t="shared" si="3"/>
        <v>96.1608359836438</v>
      </c>
    </row>
    <row r="64" spans="1:4" ht="12.75">
      <c r="A64" s="54" t="s">
        <v>54</v>
      </c>
      <c r="B64" s="28">
        <v>18204.1</v>
      </c>
      <c r="C64" s="30">
        <v>14666.8</v>
      </c>
      <c r="D64" s="55">
        <f t="shared" si="3"/>
        <v>80.56866310336682</v>
      </c>
    </row>
    <row r="65" spans="1:4" ht="12.75">
      <c r="A65" s="40" t="s">
        <v>34</v>
      </c>
      <c r="B65" s="32">
        <f>SUM(B66:B67)</f>
        <v>89809.1</v>
      </c>
      <c r="C65" s="32">
        <f>SUM(C66:C67)</f>
        <v>76799.4</v>
      </c>
      <c r="D65" s="42">
        <f t="shared" si="3"/>
        <v>85.51405147139877</v>
      </c>
    </row>
    <row r="66" spans="1:4" ht="12.75">
      <c r="A66" s="54" t="s">
        <v>55</v>
      </c>
      <c r="B66" s="28">
        <v>67356.1</v>
      </c>
      <c r="C66" s="30">
        <v>57048</v>
      </c>
      <c r="D66" s="55">
        <f t="shared" si="3"/>
        <v>84.69611512543037</v>
      </c>
    </row>
    <row r="67" spans="1:4" ht="12.75">
      <c r="A67" s="54" t="s">
        <v>56</v>
      </c>
      <c r="B67" s="28">
        <v>22453</v>
      </c>
      <c r="C67" s="30">
        <v>19751.4</v>
      </c>
      <c r="D67" s="55">
        <f t="shared" si="3"/>
        <v>87.9677548657195</v>
      </c>
    </row>
    <row r="68" spans="1:4" ht="12.75" customHeight="1" hidden="1">
      <c r="A68" s="40" t="s">
        <v>84</v>
      </c>
      <c r="B68" s="32">
        <f>B69</f>
        <v>0</v>
      </c>
      <c r="C68" s="32">
        <f>C69</f>
        <v>0</v>
      </c>
      <c r="D68" s="42">
        <v>0</v>
      </c>
    </row>
    <row r="69" spans="1:4" ht="12.75" customHeight="1" hidden="1">
      <c r="A69" s="54" t="s">
        <v>85</v>
      </c>
      <c r="B69" s="28">
        <v>0</v>
      </c>
      <c r="C69" s="30">
        <v>0</v>
      </c>
      <c r="D69" s="55">
        <v>0</v>
      </c>
    </row>
    <row r="70" spans="1:4" ht="12.75">
      <c r="A70" s="40" t="s">
        <v>7</v>
      </c>
      <c r="B70" s="32">
        <f>B71+B72+B73+B74+B75</f>
        <v>161652.4</v>
      </c>
      <c r="C70" s="32">
        <f>C71+C72+C73+C74+C75</f>
        <v>76179.20000000001</v>
      </c>
      <c r="D70" s="42">
        <f aca="true" t="shared" si="4" ref="D70:D81">C70/B70*100</f>
        <v>47.12531332661935</v>
      </c>
    </row>
    <row r="71" spans="1:4" ht="12.75">
      <c r="A71" s="54" t="s">
        <v>57</v>
      </c>
      <c r="B71" s="28">
        <v>3600</v>
      </c>
      <c r="C71" s="30">
        <v>3127.5</v>
      </c>
      <c r="D71" s="55">
        <f t="shared" si="4"/>
        <v>86.875</v>
      </c>
    </row>
    <row r="72" spans="1:4" ht="12.75">
      <c r="A72" s="54" t="s">
        <v>58</v>
      </c>
      <c r="B72" s="28">
        <v>78956.7</v>
      </c>
      <c r="C72" s="30">
        <v>45707.3</v>
      </c>
      <c r="D72" s="55">
        <f t="shared" si="4"/>
        <v>57.88907084515944</v>
      </c>
    </row>
    <row r="73" spans="1:4" ht="12.75">
      <c r="A73" s="54" t="s">
        <v>59</v>
      </c>
      <c r="B73" s="28">
        <v>6441.6</v>
      </c>
      <c r="C73" s="30">
        <v>3991.9</v>
      </c>
      <c r="D73" s="55">
        <f t="shared" si="4"/>
        <v>61.970628415300546</v>
      </c>
    </row>
    <row r="74" spans="1:4" ht="12.75">
      <c r="A74" s="54" t="s">
        <v>60</v>
      </c>
      <c r="B74" s="28">
        <v>59085.8</v>
      </c>
      <c r="C74" s="30">
        <v>15543.4</v>
      </c>
      <c r="D74" s="55">
        <f t="shared" si="4"/>
        <v>26.306489884202293</v>
      </c>
    </row>
    <row r="75" spans="1:4" ht="12.75">
      <c r="A75" s="54" t="s">
        <v>61</v>
      </c>
      <c r="B75" s="28">
        <v>13568.3</v>
      </c>
      <c r="C75" s="30">
        <v>7809.1</v>
      </c>
      <c r="D75" s="55">
        <f t="shared" si="4"/>
        <v>57.554004554734206</v>
      </c>
    </row>
    <row r="76" spans="1:4" ht="12.75">
      <c r="A76" s="40" t="s">
        <v>35</v>
      </c>
      <c r="B76" s="32">
        <f>B77+B78+B79</f>
        <v>12306.499999999998</v>
      </c>
      <c r="C76" s="32">
        <f>C77+C78+C79</f>
        <v>9883.2</v>
      </c>
      <c r="D76" s="42">
        <f t="shared" si="4"/>
        <v>80.3087799130541</v>
      </c>
    </row>
    <row r="77" spans="1:4" ht="12.75">
      <c r="A77" s="54" t="s">
        <v>89</v>
      </c>
      <c r="B77" s="28">
        <v>9154.3</v>
      </c>
      <c r="C77" s="28">
        <v>6883.8</v>
      </c>
      <c r="D77" s="55">
        <f t="shared" si="4"/>
        <v>75.19744819374502</v>
      </c>
    </row>
    <row r="78" spans="1:4" ht="12.75">
      <c r="A78" s="54" t="s">
        <v>98</v>
      </c>
      <c r="B78" s="28">
        <v>197.8</v>
      </c>
      <c r="C78" s="28">
        <v>111.1</v>
      </c>
      <c r="D78" s="55">
        <f t="shared" si="4"/>
        <v>56.16784630940344</v>
      </c>
    </row>
    <row r="79" spans="1:4" ht="12.75">
      <c r="A79" s="54" t="s">
        <v>88</v>
      </c>
      <c r="B79" s="28">
        <v>2954.4</v>
      </c>
      <c r="C79" s="28">
        <v>2888.3</v>
      </c>
      <c r="D79" s="55">
        <f t="shared" si="4"/>
        <v>97.76265908475494</v>
      </c>
    </row>
    <row r="80" spans="1:4" ht="12.75">
      <c r="A80" s="40" t="s">
        <v>36</v>
      </c>
      <c r="B80" s="32">
        <v>2265.8</v>
      </c>
      <c r="C80" s="32">
        <v>1834.1</v>
      </c>
      <c r="D80" s="42">
        <f t="shared" si="4"/>
        <v>80.94712684261629</v>
      </c>
    </row>
    <row r="81" spans="1:4" ht="12.75">
      <c r="A81" s="24" t="s">
        <v>28</v>
      </c>
      <c r="B81" s="22">
        <f>B34+B43+B45+B48+B54+B59+B65+B70+B76+B80</f>
        <v>1290241.3</v>
      </c>
      <c r="C81" s="57">
        <f>C34+C43+C45+C48+C54+C59+C65+C68+C70+C76+C80</f>
        <v>658284.9999999999</v>
      </c>
      <c r="D81" s="23">
        <f t="shared" si="4"/>
        <v>51.0203013963357</v>
      </c>
    </row>
    <row r="82" spans="1:4" ht="24">
      <c r="A82" s="24" t="s">
        <v>29</v>
      </c>
      <c r="B82" s="32">
        <f>B32-B81</f>
        <v>57241.99999999977</v>
      </c>
      <c r="C82" s="32">
        <f>C32-C81</f>
        <v>3483.500000000233</v>
      </c>
      <c r="D82" s="23"/>
    </row>
    <row r="83" spans="1:4" ht="12.75">
      <c r="A83" s="33"/>
      <c r="B83" s="34" t="s">
        <v>38</v>
      </c>
      <c r="C83" s="35"/>
      <c r="D83" s="8"/>
    </row>
    <row r="84" spans="1:4" ht="12.75">
      <c r="A84" s="36"/>
      <c r="B84" s="37"/>
      <c r="C84" s="38" t="s">
        <v>90</v>
      </c>
      <c r="D84" s="8"/>
    </row>
    <row r="85" spans="1:4" ht="22.5">
      <c r="A85" s="45" t="s">
        <v>1</v>
      </c>
      <c r="B85" s="43" t="s">
        <v>78</v>
      </c>
      <c r="C85" s="44" t="s">
        <v>32</v>
      </c>
      <c r="D85" s="8"/>
    </row>
    <row r="86" spans="1:4" ht="24">
      <c r="A86" s="1" t="s">
        <v>30</v>
      </c>
      <c r="B86" s="6">
        <f>B87+B92</f>
        <v>-57242</v>
      </c>
      <c r="C86" s="6">
        <f>C87+C92</f>
        <v>-3483.5</v>
      </c>
      <c r="D86" s="8"/>
    </row>
    <row r="87" spans="1:4" ht="24">
      <c r="A87" s="39" t="s">
        <v>87</v>
      </c>
      <c r="B87" s="47">
        <f>B88</f>
        <v>0</v>
      </c>
      <c r="C87" s="47">
        <f>C88</f>
        <v>0</v>
      </c>
      <c r="D87" s="8"/>
    </row>
    <row r="88" spans="1:4" ht="24">
      <c r="A88" s="2" t="s">
        <v>67</v>
      </c>
      <c r="B88" s="3">
        <v>0</v>
      </c>
      <c r="C88" s="3">
        <v>0</v>
      </c>
      <c r="D88" s="16"/>
    </row>
    <row r="89" spans="1:4" ht="36">
      <c r="A89" s="2" t="s">
        <v>68</v>
      </c>
      <c r="B89" s="3">
        <v>0</v>
      </c>
      <c r="C89" s="3">
        <v>0</v>
      </c>
      <c r="D89" s="16"/>
    </row>
    <row r="90" spans="1:4" ht="36">
      <c r="A90" s="5" t="s">
        <v>69</v>
      </c>
      <c r="B90" s="3">
        <v>0</v>
      </c>
      <c r="C90" s="3">
        <v>0</v>
      </c>
      <c r="D90" s="8"/>
    </row>
    <row r="91" spans="1:4" ht="48">
      <c r="A91" s="5" t="s">
        <v>70</v>
      </c>
      <c r="B91" s="3">
        <v>0</v>
      </c>
      <c r="C91" s="3">
        <v>0</v>
      </c>
      <c r="D91" s="16"/>
    </row>
    <row r="92" spans="1:4" ht="12.75">
      <c r="A92" s="48" t="s">
        <v>75</v>
      </c>
      <c r="B92" s="47">
        <f>B93</f>
        <v>-57242</v>
      </c>
      <c r="C92" s="47">
        <f>C93</f>
        <v>-3483.5</v>
      </c>
      <c r="D92" s="16"/>
    </row>
    <row r="93" spans="1:4" ht="24">
      <c r="A93" s="5" t="s">
        <v>71</v>
      </c>
      <c r="B93" s="4">
        <f>B94+B98</f>
        <v>-57242</v>
      </c>
      <c r="C93" s="4">
        <f>C94+C98</f>
        <v>-3483.5</v>
      </c>
      <c r="D93" s="16"/>
    </row>
    <row r="94" spans="1:4" ht="12.75">
      <c r="A94" s="5" t="s">
        <v>79</v>
      </c>
      <c r="B94" s="4">
        <v>-1347483.2</v>
      </c>
      <c r="C94" s="7">
        <v>-691699.7</v>
      </c>
      <c r="D94" s="16"/>
    </row>
    <row r="95" spans="1:4" ht="12.75">
      <c r="A95" s="5" t="s">
        <v>80</v>
      </c>
      <c r="B95" s="4">
        <v>-1347483.2</v>
      </c>
      <c r="C95" s="7">
        <v>-691699.7</v>
      </c>
      <c r="D95" s="8"/>
    </row>
    <row r="96" spans="1:4" ht="24.75">
      <c r="A96" s="5" t="s">
        <v>81</v>
      </c>
      <c r="B96" s="4">
        <v>-1347483.2</v>
      </c>
      <c r="C96" s="7">
        <v>-691699.7</v>
      </c>
      <c r="D96" s="46"/>
    </row>
    <row r="97" spans="1:4" ht="24.75">
      <c r="A97" s="5" t="s">
        <v>82</v>
      </c>
      <c r="B97" s="4">
        <v>-1347483.2</v>
      </c>
      <c r="C97" s="7">
        <v>-691699.7</v>
      </c>
      <c r="D97" s="46"/>
    </row>
    <row r="98" spans="1:4" ht="15">
      <c r="A98" s="5" t="s">
        <v>72</v>
      </c>
      <c r="B98" s="4">
        <v>1290241.2</v>
      </c>
      <c r="C98" s="7">
        <v>688216.2</v>
      </c>
      <c r="D98" s="46"/>
    </row>
    <row r="99" spans="1:4" ht="15">
      <c r="A99" s="5" t="s">
        <v>73</v>
      </c>
      <c r="B99" s="4">
        <v>1290241.2</v>
      </c>
      <c r="C99" s="7">
        <v>688216.2</v>
      </c>
      <c r="D99" s="46"/>
    </row>
    <row r="100" spans="1:4" ht="24.75">
      <c r="A100" s="5" t="s">
        <v>76</v>
      </c>
      <c r="B100" s="4">
        <v>1290241.2</v>
      </c>
      <c r="C100" s="7">
        <v>688216.2</v>
      </c>
      <c r="D100" s="46"/>
    </row>
    <row r="101" spans="1:4" ht="24.75">
      <c r="A101" s="5" t="s">
        <v>74</v>
      </c>
      <c r="B101" s="4">
        <v>1290241.2</v>
      </c>
      <c r="C101" s="7">
        <v>688216.2</v>
      </c>
      <c r="D101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64">
      <selection activeCell="E104" sqref="E104"/>
    </sheetView>
  </sheetViews>
  <sheetFormatPr defaultColWidth="9.00390625" defaultRowHeight="12.75"/>
  <cols>
    <col min="1" max="1" width="46.25390625" style="0" customWidth="1"/>
    <col min="2" max="2" width="23.125" style="0" customWidth="1"/>
    <col min="3" max="3" width="25.375" style="0" customWidth="1"/>
    <col min="4" max="4" width="13.75390625" style="0" customWidth="1"/>
  </cols>
  <sheetData>
    <row r="1" spans="1:4" ht="15.75">
      <c r="A1" s="73" t="s">
        <v>39</v>
      </c>
      <c r="B1" s="74"/>
      <c r="C1" s="74"/>
      <c r="D1" s="74"/>
    </row>
    <row r="2" spans="1:4" ht="15.75">
      <c r="A2" s="75" t="s">
        <v>92</v>
      </c>
      <c r="B2" s="76"/>
      <c r="C2" s="76"/>
      <c r="D2" s="76"/>
    </row>
    <row r="3" spans="1:4" ht="15.75">
      <c r="A3" s="77" t="s">
        <v>109</v>
      </c>
      <c r="B3" s="76"/>
      <c r="C3" s="76"/>
      <c r="D3" s="76"/>
    </row>
    <row r="4" spans="1:4" ht="15.75" thickBot="1">
      <c r="A4" s="9"/>
      <c r="B4" s="10"/>
      <c r="C4" s="11"/>
      <c r="D4" s="8" t="s">
        <v>63</v>
      </c>
    </row>
    <row r="5" spans="1:4" ht="15.7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194251.9</v>
      </c>
      <c r="C7" s="22">
        <f>C8+C11+C12+C16+C17+C18+C20+C21+C22+C23+C10</f>
        <v>135817.61999999997</v>
      </c>
      <c r="D7" s="23">
        <f aca="true" t="shared" si="0" ref="D7:D20">C7/B7*100</f>
        <v>69.91829680945204</v>
      </c>
    </row>
    <row r="8" spans="1:4" ht="12.75">
      <c r="A8" s="24" t="s">
        <v>15</v>
      </c>
      <c r="B8" s="25">
        <f>B9</f>
        <v>105110</v>
      </c>
      <c r="C8" s="25">
        <f>C9</f>
        <v>68747.4</v>
      </c>
      <c r="D8" s="23">
        <f t="shared" si="0"/>
        <v>65.405194558082</v>
      </c>
    </row>
    <row r="9" spans="1:4" ht="12.75">
      <c r="A9" s="26" t="s">
        <v>0</v>
      </c>
      <c r="B9" s="27">
        <v>105110</v>
      </c>
      <c r="C9" s="28">
        <v>68747.4</v>
      </c>
      <c r="D9" s="29">
        <f t="shared" si="0"/>
        <v>65.405194558082</v>
      </c>
    </row>
    <row r="10" spans="1:4" ht="12.75">
      <c r="A10" s="24" t="s">
        <v>95</v>
      </c>
      <c r="B10" s="50">
        <v>14890</v>
      </c>
      <c r="C10" s="51">
        <v>9599.77</v>
      </c>
      <c r="D10" s="29">
        <f t="shared" si="0"/>
        <v>64.47125587642714</v>
      </c>
    </row>
    <row r="11" spans="1:4" ht="12.75">
      <c r="A11" s="24" t="s">
        <v>2</v>
      </c>
      <c r="B11" s="22">
        <v>12676</v>
      </c>
      <c r="C11" s="31">
        <v>12406.5</v>
      </c>
      <c r="D11" s="23">
        <f t="shared" si="0"/>
        <v>97.87393499526664</v>
      </c>
    </row>
    <row r="12" spans="1:4" ht="12.75">
      <c r="A12" s="24" t="s">
        <v>3</v>
      </c>
      <c r="B12" s="22">
        <f>B13+B14+B15</f>
        <v>14670</v>
      </c>
      <c r="C12" s="22">
        <f>C13+C14+C15</f>
        <v>8291</v>
      </c>
      <c r="D12" s="23">
        <f t="shared" si="0"/>
        <v>56.51670074982958</v>
      </c>
    </row>
    <row r="13" spans="1:4" ht="12.75">
      <c r="A13" s="26" t="s">
        <v>97</v>
      </c>
      <c r="B13" s="27">
        <v>2040</v>
      </c>
      <c r="C13" s="27">
        <v>337.9</v>
      </c>
      <c r="D13" s="23">
        <f t="shared" si="0"/>
        <v>16.563725490196077</v>
      </c>
    </row>
    <row r="14" spans="1:4" ht="12.75">
      <c r="A14" s="26" t="s">
        <v>8</v>
      </c>
      <c r="B14" s="27">
        <v>530</v>
      </c>
      <c r="C14" s="27">
        <v>151.8</v>
      </c>
      <c r="D14" s="23">
        <f t="shared" si="0"/>
        <v>28.641509433962263</v>
      </c>
    </row>
    <row r="15" spans="1:4" ht="12.75">
      <c r="A15" s="26" t="s">
        <v>96</v>
      </c>
      <c r="B15" s="27">
        <v>12100</v>
      </c>
      <c r="C15" s="27">
        <v>7801.3</v>
      </c>
      <c r="D15" s="23">
        <f t="shared" si="0"/>
        <v>64.47355371900827</v>
      </c>
    </row>
    <row r="16" spans="1:4" ht="12.75">
      <c r="A16" s="24" t="s">
        <v>19</v>
      </c>
      <c r="B16" s="22">
        <v>2610</v>
      </c>
      <c r="C16" s="32">
        <v>1731.7</v>
      </c>
      <c r="D16" s="23">
        <f t="shared" si="0"/>
        <v>66.34865900383143</v>
      </c>
    </row>
    <row r="17" spans="1:4" ht="36">
      <c r="A17" s="24" t="s">
        <v>37</v>
      </c>
      <c r="B17" s="22">
        <v>28280</v>
      </c>
      <c r="C17" s="32">
        <v>20254.1</v>
      </c>
      <c r="D17" s="23">
        <f t="shared" si="0"/>
        <v>71.61987270155586</v>
      </c>
    </row>
    <row r="18" spans="1:4" ht="24">
      <c r="A18" s="24" t="s">
        <v>9</v>
      </c>
      <c r="B18" s="22">
        <f>B19</f>
        <v>90</v>
      </c>
      <c r="C18" s="22">
        <f>C19</f>
        <v>152</v>
      </c>
      <c r="D18" s="23">
        <f t="shared" si="0"/>
        <v>168.88888888888889</v>
      </c>
    </row>
    <row r="19" spans="1:4" ht="12.75">
      <c r="A19" s="26" t="s">
        <v>10</v>
      </c>
      <c r="B19" s="27">
        <v>90</v>
      </c>
      <c r="C19" s="30">
        <v>152</v>
      </c>
      <c r="D19" s="29">
        <f t="shared" si="0"/>
        <v>168.88888888888889</v>
      </c>
    </row>
    <row r="20" spans="1:4" ht="24">
      <c r="A20" s="24" t="s">
        <v>11</v>
      </c>
      <c r="B20" s="22">
        <v>2887</v>
      </c>
      <c r="C20" s="32">
        <v>2378.2</v>
      </c>
      <c r="D20" s="23">
        <f t="shared" si="0"/>
        <v>82.37616903359888</v>
      </c>
    </row>
    <row r="21" spans="1:4" ht="24">
      <c r="A21" s="24" t="s">
        <v>20</v>
      </c>
      <c r="B21" s="22">
        <v>12550</v>
      </c>
      <c r="C21" s="31">
        <v>11173.15</v>
      </c>
      <c r="D21" s="23" t="s">
        <v>62</v>
      </c>
    </row>
    <row r="22" spans="1:4" ht="12.75">
      <c r="A22" s="24" t="s">
        <v>21</v>
      </c>
      <c r="B22" s="22">
        <v>170</v>
      </c>
      <c r="C22" s="31">
        <v>320.7</v>
      </c>
      <c r="D22" s="23">
        <f>C22/B22*100</f>
        <v>188.64705882352942</v>
      </c>
    </row>
    <row r="23" spans="1:4" ht="12.75">
      <c r="A23" s="24" t="s">
        <v>4</v>
      </c>
      <c r="B23" s="22">
        <v>318.9</v>
      </c>
      <c r="C23" s="31">
        <v>763.1</v>
      </c>
      <c r="D23" s="23" t="s">
        <v>62</v>
      </c>
    </row>
    <row r="24" spans="1:4" ht="12.75">
      <c r="A24" s="24" t="s">
        <v>16</v>
      </c>
      <c r="B24" s="22">
        <f>B25+B30+B31</f>
        <v>1141098.9</v>
      </c>
      <c r="C24" s="22">
        <f>C25+C30+C31</f>
        <v>603651.8</v>
      </c>
      <c r="D24" s="23">
        <f aca="true" t="shared" si="1" ref="D24:D32">C24/B24*100</f>
        <v>52.90091857945004</v>
      </c>
    </row>
    <row r="25" spans="1:4" ht="36">
      <c r="A25" s="26" t="s">
        <v>22</v>
      </c>
      <c r="B25" s="27">
        <f>B26+B27+B28+B29</f>
        <v>1132098.9</v>
      </c>
      <c r="C25" s="27">
        <f>C26+C27+C28+C29</f>
        <v>603076.3</v>
      </c>
      <c r="D25" s="29">
        <f t="shared" si="1"/>
        <v>53.27063739749241</v>
      </c>
    </row>
    <row r="26" spans="1:4" ht="24">
      <c r="A26" s="26" t="s">
        <v>23</v>
      </c>
      <c r="B26" s="27">
        <v>329641.4</v>
      </c>
      <c r="C26" s="30">
        <v>269364.9</v>
      </c>
      <c r="D26" s="29">
        <f t="shared" si="1"/>
        <v>81.71452372183833</v>
      </c>
    </row>
    <row r="27" spans="1:4" ht="24">
      <c r="A27" s="26" t="s">
        <v>24</v>
      </c>
      <c r="B27" s="27">
        <v>248396.3</v>
      </c>
      <c r="C27" s="30">
        <v>18770.2</v>
      </c>
      <c r="D27" s="29">
        <f t="shared" si="1"/>
        <v>7.556553781195614</v>
      </c>
    </row>
    <row r="28" spans="1:4" ht="24">
      <c r="A28" s="26" t="s">
        <v>25</v>
      </c>
      <c r="B28" s="27">
        <v>536392</v>
      </c>
      <c r="C28" s="30">
        <v>303893.8</v>
      </c>
      <c r="D28" s="29">
        <f t="shared" si="1"/>
        <v>56.65517009947948</v>
      </c>
    </row>
    <row r="29" spans="1:4" ht="12.75">
      <c r="A29" s="26" t="s">
        <v>26</v>
      </c>
      <c r="B29" s="27">
        <v>17669.2</v>
      </c>
      <c r="C29" s="30">
        <v>11047.4</v>
      </c>
      <c r="D29" s="29">
        <f t="shared" si="1"/>
        <v>62.523487198062156</v>
      </c>
    </row>
    <row r="30" spans="1:4" ht="12.75">
      <c r="A30" s="26" t="s">
        <v>64</v>
      </c>
      <c r="B30" s="27">
        <v>9000</v>
      </c>
      <c r="C30" s="30">
        <v>688.8</v>
      </c>
      <c r="D30" s="29">
        <f t="shared" si="1"/>
        <v>7.653333333333332</v>
      </c>
    </row>
    <row r="31" spans="1:4" ht="48">
      <c r="A31" s="26" t="s">
        <v>65</v>
      </c>
      <c r="B31" s="27">
        <v>0</v>
      </c>
      <c r="C31" s="30">
        <v>-113.3</v>
      </c>
      <c r="D31" s="29" t="e">
        <f t="shared" si="1"/>
        <v>#DIV/0!</v>
      </c>
    </row>
    <row r="32" spans="1:4" ht="12.75">
      <c r="A32" s="24" t="s">
        <v>27</v>
      </c>
      <c r="B32" s="22">
        <f>B7+B24</f>
        <v>1335350.7999999998</v>
      </c>
      <c r="C32" s="22">
        <f>C7+C24</f>
        <v>739469.42</v>
      </c>
      <c r="D32" s="23">
        <f t="shared" si="1"/>
        <v>55.37641644427818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80952.5</v>
      </c>
      <c r="C34" s="32">
        <f>SUM(C35:C42)</f>
        <v>59164.200000000004</v>
      </c>
      <c r="D34" s="42">
        <f aca="true" t="shared" si="2" ref="D34:D40">C34/B34*100</f>
        <v>73.0850807572342</v>
      </c>
    </row>
    <row r="35" spans="1:4" ht="24">
      <c r="A35" s="54" t="s">
        <v>40</v>
      </c>
      <c r="B35" s="28">
        <v>1580</v>
      </c>
      <c r="C35" s="30">
        <v>1191</v>
      </c>
      <c r="D35" s="55">
        <f t="shared" si="2"/>
        <v>75.37974683544304</v>
      </c>
    </row>
    <row r="36" spans="1:4" ht="36">
      <c r="A36" s="54" t="s">
        <v>41</v>
      </c>
      <c r="B36" s="28">
        <v>1487</v>
      </c>
      <c r="C36" s="30">
        <v>1128.4</v>
      </c>
      <c r="D36" s="55">
        <f t="shared" si="2"/>
        <v>75.8843308675185</v>
      </c>
    </row>
    <row r="37" spans="1:4" ht="36">
      <c r="A37" s="54" t="s">
        <v>42</v>
      </c>
      <c r="B37" s="28">
        <v>58328.3</v>
      </c>
      <c r="C37" s="30">
        <v>46952</v>
      </c>
      <c r="D37" s="55">
        <f t="shared" si="2"/>
        <v>80.49608851963798</v>
      </c>
    </row>
    <row r="38" spans="1:4" ht="12.75">
      <c r="A38" s="54" t="s">
        <v>86</v>
      </c>
      <c r="B38" s="28">
        <v>5.9</v>
      </c>
      <c r="C38" s="30">
        <v>0</v>
      </c>
      <c r="D38" s="55">
        <f t="shared" si="2"/>
        <v>0</v>
      </c>
    </row>
    <row r="39" spans="1:4" ht="36">
      <c r="A39" s="54" t="s">
        <v>43</v>
      </c>
      <c r="B39" s="28">
        <v>7609.8</v>
      </c>
      <c r="C39" s="30">
        <v>3179</v>
      </c>
      <c r="D39" s="55">
        <f t="shared" si="2"/>
        <v>41.77507950274646</v>
      </c>
    </row>
    <row r="40" spans="1:4" ht="12.75">
      <c r="A40" s="54" t="s">
        <v>93</v>
      </c>
      <c r="B40" s="28">
        <v>15</v>
      </c>
      <c r="C40" s="30">
        <v>0</v>
      </c>
      <c r="D40" s="55">
        <f t="shared" si="2"/>
        <v>0</v>
      </c>
    </row>
    <row r="41" spans="1:4" ht="12.75">
      <c r="A41" s="54" t="s">
        <v>44</v>
      </c>
      <c r="B41" s="28">
        <v>300</v>
      </c>
      <c r="C41" s="30">
        <v>0</v>
      </c>
      <c r="D41" s="55">
        <v>0</v>
      </c>
    </row>
    <row r="42" spans="1:4" ht="12.75">
      <c r="A42" s="54" t="s">
        <v>45</v>
      </c>
      <c r="B42" s="28">
        <v>11626.5</v>
      </c>
      <c r="C42" s="30">
        <v>6713.8</v>
      </c>
      <c r="D42" s="55">
        <f aca="true" t="shared" si="3" ref="D42:D48">C42/B42*100</f>
        <v>57.74566722573432</v>
      </c>
    </row>
    <row r="43" spans="1:4" ht="12.75">
      <c r="A43" s="40" t="s">
        <v>33</v>
      </c>
      <c r="B43" s="32">
        <f>B44</f>
        <v>1291.2</v>
      </c>
      <c r="C43" s="32">
        <f>C44</f>
        <v>844.9</v>
      </c>
      <c r="D43" s="42">
        <f t="shared" si="3"/>
        <v>65.43525402726146</v>
      </c>
    </row>
    <row r="44" spans="1:4" ht="12.75">
      <c r="A44" s="54" t="s">
        <v>46</v>
      </c>
      <c r="B44" s="28">
        <v>1291.2</v>
      </c>
      <c r="C44" s="30">
        <v>844.9</v>
      </c>
      <c r="D44" s="42">
        <f t="shared" si="3"/>
        <v>65.43525402726146</v>
      </c>
    </row>
    <row r="45" spans="1:4" ht="24">
      <c r="A45" s="40" t="s">
        <v>13</v>
      </c>
      <c r="B45" s="32">
        <f>B46+B47</f>
        <v>5000</v>
      </c>
      <c r="C45" s="32">
        <f>C46+C47</f>
        <v>2953.2</v>
      </c>
      <c r="D45" s="42">
        <f t="shared" si="3"/>
        <v>59.06399999999999</v>
      </c>
    </row>
    <row r="46" spans="1:4" ht="12" customHeight="1">
      <c r="A46" s="56" t="s">
        <v>100</v>
      </c>
      <c r="B46" s="28">
        <v>4968.5</v>
      </c>
      <c r="C46" s="30">
        <v>2953.2</v>
      </c>
      <c r="D46" s="55">
        <f t="shared" si="3"/>
        <v>59.438462312569186</v>
      </c>
    </row>
    <row r="47" spans="1:4" ht="23.25" customHeight="1">
      <c r="A47" s="56" t="s">
        <v>101</v>
      </c>
      <c r="B47" s="28">
        <v>31.5</v>
      </c>
      <c r="C47" s="30">
        <v>0</v>
      </c>
      <c r="D47" s="55">
        <f t="shared" si="3"/>
        <v>0</v>
      </c>
    </row>
    <row r="48" spans="1:4" ht="12.75">
      <c r="A48" s="40" t="s">
        <v>14</v>
      </c>
      <c r="B48" s="32">
        <f>SUM(B49:B53)</f>
        <v>107423.79999999999</v>
      </c>
      <c r="C48" s="32">
        <f>SUM(C49:C53)</f>
        <v>49119.899999999994</v>
      </c>
      <c r="D48" s="42">
        <f t="shared" si="3"/>
        <v>45.725342056415805</v>
      </c>
    </row>
    <row r="49" spans="1:4" ht="12.75">
      <c r="A49" s="54" t="s">
        <v>108</v>
      </c>
      <c r="B49" s="28">
        <v>100</v>
      </c>
      <c r="C49" s="32">
        <v>0</v>
      </c>
      <c r="D49" s="55">
        <f aca="true" t="shared" si="4" ref="D49:D67">C49/B49*100</f>
        <v>0</v>
      </c>
    </row>
    <row r="50" spans="1:4" ht="12.75">
      <c r="A50" s="54" t="s">
        <v>66</v>
      </c>
      <c r="B50" s="28">
        <v>24226.2</v>
      </c>
      <c r="C50" s="30">
        <v>3936</v>
      </c>
      <c r="D50" s="55">
        <f t="shared" si="4"/>
        <v>16.24687321990242</v>
      </c>
    </row>
    <row r="51" spans="1:4" ht="12.75">
      <c r="A51" s="54" t="s">
        <v>47</v>
      </c>
      <c r="B51" s="28">
        <v>22733.5</v>
      </c>
      <c r="C51" s="30">
        <v>16077.4</v>
      </c>
      <c r="D51" s="55">
        <f t="shared" si="4"/>
        <v>70.72118239602348</v>
      </c>
    </row>
    <row r="52" spans="1:4" ht="12.75">
      <c r="A52" s="54" t="s">
        <v>91</v>
      </c>
      <c r="B52" s="28">
        <v>51778.2</v>
      </c>
      <c r="C52" s="30">
        <v>28065.3</v>
      </c>
      <c r="D52" s="55">
        <f t="shared" si="4"/>
        <v>54.20292710059446</v>
      </c>
    </row>
    <row r="53" spans="1:4" ht="12.75">
      <c r="A53" s="54" t="s">
        <v>48</v>
      </c>
      <c r="B53" s="28">
        <v>8585.9</v>
      </c>
      <c r="C53" s="30">
        <v>1041.2</v>
      </c>
      <c r="D53" s="55">
        <f t="shared" si="4"/>
        <v>12.126859152797028</v>
      </c>
    </row>
    <row r="54" spans="1:4" ht="12.75">
      <c r="A54" s="40" t="s">
        <v>5</v>
      </c>
      <c r="B54" s="32">
        <f>SUM(B55:B58)</f>
        <v>331202.1</v>
      </c>
      <c r="C54" s="32">
        <f>SUM(C55:C58)</f>
        <v>56103.899999999994</v>
      </c>
      <c r="D54" s="42">
        <f t="shared" si="4"/>
        <v>16.939475927235968</v>
      </c>
    </row>
    <row r="55" spans="1:4" ht="12.75">
      <c r="A55" s="54" t="s">
        <v>49</v>
      </c>
      <c r="B55" s="28">
        <v>1036.3</v>
      </c>
      <c r="C55" s="30">
        <v>250.2</v>
      </c>
      <c r="D55" s="55">
        <f t="shared" si="4"/>
        <v>24.143587764160955</v>
      </c>
    </row>
    <row r="56" spans="1:4" ht="12.75">
      <c r="A56" s="54" t="s">
        <v>50</v>
      </c>
      <c r="B56" s="28">
        <v>306760.8</v>
      </c>
      <c r="C56" s="30">
        <v>43332.1</v>
      </c>
      <c r="D56" s="55">
        <f t="shared" si="4"/>
        <v>14.12569663398974</v>
      </c>
    </row>
    <row r="57" spans="1:4" ht="12.75">
      <c r="A57" s="54" t="s">
        <v>83</v>
      </c>
      <c r="B57" s="28">
        <v>17680.7</v>
      </c>
      <c r="C57" s="30">
        <v>8361.4</v>
      </c>
      <c r="D57" s="55">
        <f t="shared" si="4"/>
        <v>47.2911140396025</v>
      </c>
    </row>
    <row r="58" spans="1:4" ht="24">
      <c r="A58" s="54" t="s">
        <v>94</v>
      </c>
      <c r="B58" s="28">
        <v>5724.3</v>
      </c>
      <c r="C58" s="30">
        <v>4160.2</v>
      </c>
      <c r="D58" s="55">
        <f t="shared" si="4"/>
        <v>72.67613507328406</v>
      </c>
    </row>
    <row r="59" spans="1:4" ht="12.75">
      <c r="A59" s="40" t="s">
        <v>6</v>
      </c>
      <c r="B59" s="32">
        <f>SUM(B60:B64)</f>
        <v>541622.1000000001</v>
      </c>
      <c r="C59" s="32">
        <f>SUM(C60:C64)</f>
        <v>376944.19999999995</v>
      </c>
      <c r="D59" s="42">
        <f t="shared" si="4"/>
        <v>69.59542455893138</v>
      </c>
    </row>
    <row r="60" spans="1:4" ht="12.75">
      <c r="A60" s="54" t="s">
        <v>51</v>
      </c>
      <c r="B60" s="28">
        <v>158560.1</v>
      </c>
      <c r="C60" s="30">
        <v>114832.8</v>
      </c>
      <c r="D60" s="55">
        <f t="shared" si="4"/>
        <v>72.42225503137296</v>
      </c>
    </row>
    <row r="61" spans="1:4" ht="12.75">
      <c r="A61" s="54" t="s">
        <v>52</v>
      </c>
      <c r="B61" s="28">
        <v>318444.9</v>
      </c>
      <c r="C61" s="30">
        <v>211141.7</v>
      </c>
      <c r="D61" s="55">
        <f t="shared" si="4"/>
        <v>66.30399796008666</v>
      </c>
    </row>
    <row r="62" spans="1:4" ht="12.75">
      <c r="A62" s="54" t="s">
        <v>77</v>
      </c>
      <c r="B62" s="28">
        <v>42951.4</v>
      </c>
      <c r="C62" s="30">
        <v>33540.3</v>
      </c>
      <c r="D62" s="55">
        <f t="shared" si="4"/>
        <v>78.08895635532254</v>
      </c>
    </row>
    <row r="63" spans="1:4" ht="12.75">
      <c r="A63" s="54" t="s">
        <v>53</v>
      </c>
      <c r="B63" s="28">
        <v>440.2</v>
      </c>
      <c r="C63" s="30">
        <v>423.3</v>
      </c>
      <c r="D63" s="55">
        <f t="shared" si="4"/>
        <v>96.1608359836438</v>
      </c>
    </row>
    <row r="64" spans="1:4" ht="12.75">
      <c r="A64" s="54" t="s">
        <v>54</v>
      </c>
      <c r="B64" s="28">
        <v>21225.5</v>
      </c>
      <c r="C64" s="30">
        <v>17006.1</v>
      </c>
      <c r="D64" s="55">
        <f t="shared" si="4"/>
        <v>80.12108077548231</v>
      </c>
    </row>
    <row r="65" spans="1:4" ht="12.75">
      <c r="A65" s="40" t="s">
        <v>34</v>
      </c>
      <c r="B65" s="32">
        <f>SUM(B66:B67)</f>
        <v>104974.1</v>
      </c>
      <c r="C65" s="32">
        <f>SUM(C66:C67)</f>
        <v>86105.7</v>
      </c>
      <c r="D65" s="42">
        <f t="shared" si="4"/>
        <v>82.02566156794866</v>
      </c>
    </row>
    <row r="66" spans="1:4" ht="12.75">
      <c r="A66" s="54" t="s">
        <v>55</v>
      </c>
      <c r="B66" s="28">
        <v>75791.1</v>
      </c>
      <c r="C66" s="30">
        <v>63463</v>
      </c>
      <c r="D66" s="55">
        <f t="shared" si="4"/>
        <v>83.73410598342022</v>
      </c>
    </row>
    <row r="67" spans="1:4" ht="12.75">
      <c r="A67" s="54" t="s">
        <v>56</v>
      </c>
      <c r="B67" s="28">
        <v>29183</v>
      </c>
      <c r="C67" s="30">
        <v>22642.7</v>
      </c>
      <c r="D67" s="55">
        <f t="shared" si="4"/>
        <v>77.58866463351953</v>
      </c>
    </row>
    <row r="68" spans="1:4" ht="12.75" customHeight="1" hidden="1">
      <c r="A68" s="40" t="s">
        <v>84</v>
      </c>
      <c r="B68" s="32">
        <f>B69</f>
        <v>0</v>
      </c>
      <c r="C68" s="32">
        <f>C69</f>
        <v>0</v>
      </c>
      <c r="D68" s="42">
        <v>0</v>
      </c>
    </row>
    <row r="69" spans="1:4" ht="12.75" customHeight="1" hidden="1">
      <c r="A69" s="54" t="s">
        <v>85</v>
      </c>
      <c r="B69" s="28">
        <v>0</v>
      </c>
      <c r="C69" s="30">
        <v>0</v>
      </c>
      <c r="D69" s="55">
        <v>0</v>
      </c>
    </row>
    <row r="70" spans="1:4" ht="12.75">
      <c r="A70" s="40" t="s">
        <v>7</v>
      </c>
      <c r="B70" s="32">
        <f>B71+B72+B73+B74+B75</f>
        <v>162712.4</v>
      </c>
      <c r="C70" s="32">
        <f>C71+C72+C73+C74+C75</f>
        <v>87482.09999999999</v>
      </c>
      <c r="D70" s="42">
        <f aca="true" t="shared" si="5" ref="D70:D81">C70/B70*100</f>
        <v>53.76486364899049</v>
      </c>
    </row>
    <row r="71" spans="1:4" ht="12.75">
      <c r="A71" s="54" t="s">
        <v>57</v>
      </c>
      <c r="B71" s="28">
        <v>4500</v>
      </c>
      <c r="C71" s="30">
        <v>3549.5</v>
      </c>
      <c r="D71" s="55">
        <f t="shared" si="5"/>
        <v>78.87777777777778</v>
      </c>
    </row>
    <row r="72" spans="1:4" ht="12.75">
      <c r="A72" s="54" t="s">
        <v>58</v>
      </c>
      <c r="B72" s="28">
        <v>79013.7</v>
      </c>
      <c r="C72" s="30">
        <v>53039.3</v>
      </c>
      <c r="D72" s="55">
        <f t="shared" si="5"/>
        <v>67.12671346867695</v>
      </c>
    </row>
    <row r="73" spans="1:4" ht="12.75">
      <c r="A73" s="54" t="s">
        <v>59</v>
      </c>
      <c r="B73" s="28">
        <v>6441.6</v>
      </c>
      <c r="C73" s="30">
        <v>4769.2</v>
      </c>
      <c r="D73" s="55">
        <f t="shared" si="5"/>
        <v>74.03750620963734</v>
      </c>
    </row>
    <row r="74" spans="1:4" ht="12.75">
      <c r="A74" s="54" t="s">
        <v>60</v>
      </c>
      <c r="B74" s="28">
        <v>59085.8</v>
      </c>
      <c r="C74" s="30">
        <v>17318.4</v>
      </c>
      <c r="D74" s="55">
        <f t="shared" si="5"/>
        <v>29.3105957776657</v>
      </c>
    </row>
    <row r="75" spans="1:4" ht="12.75">
      <c r="A75" s="54" t="s">
        <v>61</v>
      </c>
      <c r="B75" s="28">
        <v>13671.3</v>
      </c>
      <c r="C75" s="30">
        <v>8805.7</v>
      </c>
      <c r="D75" s="55">
        <f t="shared" si="5"/>
        <v>64.41011461967773</v>
      </c>
    </row>
    <row r="76" spans="1:4" ht="12.75">
      <c r="A76" s="40" t="s">
        <v>35</v>
      </c>
      <c r="B76" s="32">
        <f>B77+B78+B79</f>
        <v>14307.400000000001</v>
      </c>
      <c r="C76" s="32">
        <f>C77+C78+C79</f>
        <v>10739.7</v>
      </c>
      <c r="D76" s="42">
        <f t="shared" si="5"/>
        <v>75.06395291946825</v>
      </c>
    </row>
    <row r="77" spans="1:4" ht="12.75">
      <c r="A77" s="54" t="s">
        <v>89</v>
      </c>
      <c r="B77" s="28">
        <v>9676.6</v>
      </c>
      <c r="C77" s="28">
        <v>7416.1</v>
      </c>
      <c r="D77" s="55">
        <f t="shared" si="5"/>
        <v>76.63952214620838</v>
      </c>
    </row>
    <row r="78" spans="1:4" ht="12.75">
      <c r="A78" s="54" t="s">
        <v>98</v>
      </c>
      <c r="B78" s="28">
        <v>170.7</v>
      </c>
      <c r="C78" s="28">
        <v>111.2</v>
      </c>
      <c r="D78" s="55">
        <f t="shared" si="5"/>
        <v>65.14352665495021</v>
      </c>
    </row>
    <row r="79" spans="1:4" ht="12.75">
      <c r="A79" s="54" t="s">
        <v>88</v>
      </c>
      <c r="B79" s="28">
        <v>4460.1</v>
      </c>
      <c r="C79" s="28">
        <v>3212.4</v>
      </c>
      <c r="D79" s="55">
        <f t="shared" si="5"/>
        <v>72.0252909127598</v>
      </c>
    </row>
    <row r="80" spans="1:4" ht="12.75">
      <c r="A80" s="40" t="s">
        <v>36</v>
      </c>
      <c r="B80" s="32">
        <v>2865.2</v>
      </c>
      <c r="C80" s="32">
        <v>2107.5</v>
      </c>
      <c r="D80" s="42">
        <f t="shared" si="5"/>
        <v>73.55507468937597</v>
      </c>
    </row>
    <row r="81" spans="1:4" ht="12.75">
      <c r="A81" s="24" t="s">
        <v>28</v>
      </c>
      <c r="B81" s="22">
        <f>B34+B43+B45+B48+B54+B59+B65+B70+B76+B80</f>
        <v>1352350.8</v>
      </c>
      <c r="C81" s="57">
        <f>C34+C43+C45+C48+C54+C59+C65+C68+C70+C76+C80</f>
        <v>731565.2999999998</v>
      </c>
      <c r="D81" s="23">
        <f t="shared" si="5"/>
        <v>54.09582336180818</v>
      </c>
    </row>
    <row r="82" spans="1:4" ht="24">
      <c r="A82" s="24" t="s">
        <v>29</v>
      </c>
      <c r="B82" s="32">
        <f>B32-B81</f>
        <v>-17000.000000000233</v>
      </c>
      <c r="C82" s="32">
        <f>C32-C81</f>
        <v>7904.120000000228</v>
      </c>
      <c r="D82" s="23"/>
    </row>
    <row r="83" spans="1:4" ht="12.75">
      <c r="A83" s="33"/>
      <c r="B83" s="34" t="s">
        <v>38</v>
      </c>
      <c r="C83" s="35"/>
      <c r="D83" s="8"/>
    </row>
    <row r="84" spans="1:4" ht="12.75">
      <c r="A84" s="36"/>
      <c r="B84" s="37"/>
      <c r="C84" s="38" t="s">
        <v>90</v>
      </c>
      <c r="D84" s="8"/>
    </row>
    <row r="85" spans="1:4" ht="22.5">
      <c r="A85" s="45" t="s">
        <v>1</v>
      </c>
      <c r="B85" s="43" t="s">
        <v>78</v>
      </c>
      <c r="C85" s="44" t="s">
        <v>32</v>
      </c>
      <c r="D85" s="8"/>
    </row>
    <row r="86" spans="1:4" ht="24">
      <c r="A86" s="1" t="s">
        <v>30</v>
      </c>
      <c r="B86" s="6">
        <f>B87+B92</f>
        <v>17000</v>
      </c>
      <c r="C86" s="6">
        <f>C87+C92</f>
        <v>-7904.099999999977</v>
      </c>
      <c r="D86" s="8"/>
    </row>
    <row r="87" spans="1:4" ht="24">
      <c r="A87" s="39" t="s">
        <v>87</v>
      </c>
      <c r="B87" s="47">
        <f>B88</f>
        <v>0</v>
      </c>
      <c r="C87" s="47">
        <f>C88</f>
        <v>0</v>
      </c>
      <c r="D87" s="8"/>
    </row>
    <row r="88" spans="1:4" ht="24">
      <c r="A88" s="2" t="s">
        <v>67</v>
      </c>
      <c r="B88" s="3">
        <v>0</v>
      </c>
      <c r="C88" s="3">
        <v>0</v>
      </c>
      <c r="D88" s="16"/>
    </row>
    <row r="89" spans="1:4" ht="36">
      <c r="A89" s="2" t="s">
        <v>68</v>
      </c>
      <c r="B89" s="3">
        <v>0</v>
      </c>
      <c r="C89" s="3">
        <v>0</v>
      </c>
      <c r="D89" s="16"/>
    </row>
    <row r="90" spans="1:4" ht="36">
      <c r="A90" s="5" t="s">
        <v>69</v>
      </c>
      <c r="B90" s="3">
        <v>0</v>
      </c>
      <c r="C90" s="3">
        <v>0</v>
      </c>
      <c r="D90" s="8"/>
    </row>
    <row r="91" spans="1:4" ht="48">
      <c r="A91" s="5" t="s">
        <v>70</v>
      </c>
      <c r="B91" s="3">
        <v>0</v>
      </c>
      <c r="C91" s="3">
        <v>0</v>
      </c>
      <c r="D91" s="16"/>
    </row>
    <row r="92" spans="1:4" ht="12.75">
      <c r="A92" s="48" t="s">
        <v>75</v>
      </c>
      <c r="B92" s="47">
        <f>B93</f>
        <v>17000</v>
      </c>
      <c r="C92" s="47">
        <f>C93</f>
        <v>-7904.099999999977</v>
      </c>
      <c r="D92" s="16"/>
    </row>
    <row r="93" spans="1:4" ht="24">
      <c r="A93" s="5" t="s">
        <v>71</v>
      </c>
      <c r="B93" s="4">
        <f>B94+B98</f>
        <v>17000</v>
      </c>
      <c r="C93" s="4">
        <f>C94+C98</f>
        <v>-7904.099999999977</v>
      </c>
      <c r="D93" s="16"/>
    </row>
    <row r="94" spans="1:4" ht="12.75">
      <c r="A94" s="5" t="s">
        <v>79</v>
      </c>
      <c r="B94" s="4">
        <v>-1335350.8</v>
      </c>
      <c r="C94" s="7">
        <v>-769469.5</v>
      </c>
      <c r="D94" s="16"/>
    </row>
    <row r="95" spans="1:4" ht="12.75">
      <c r="A95" s="5" t="s">
        <v>80</v>
      </c>
      <c r="B95" s="4">
        <v>-1335350.8</v>
      </c>
      <c r="C95" s="7">
        <v>-769469.5</v>
      </c>
      <c r="D95" s="8"/>
    </row>
    <row r="96" spans="1:4" ht="24.75">
      <c r="A96" s="5" t="s">
        <v>81</v>
      </c>
      <c r="B96" s="4">
        <v>-1335350.8</v>
      </c>
      <c r="C96" s="7">
        <v>-769469.5</v>
      </c>
      <c r="D96" s="46"/>
    </row>
    <row r="97" spans="1:4" ht="24.75">
      <c r="A97" s="5" t="s">
        <v>82</v>
      </c>
      <c r="B97" s="4">
        <v>-1335350.8</v>
      </c>
      <c r="C97" s="7">
        <v>-769469.5</v>
      </c>
      <c r="D97" s="46"/>
    </row>
    <row r="98" spans="1:4" ht="15">
      <c r="A98" s="5" t="s">
        <v>72</v>
      </c>
      <c r="B98" s="4">
        <v>1352350.8</v>
      </c>
      <c r="C98" s="7">
        <v>761565.4</v>
      </c>
      <c r="D98" s="46"/>
    </row>
    <row r="99" spans="1:4" ht="15">
      <c r="A99" s="5" t="s">
        <v>73</v>
      </c>
      <c r="B99" s="4">
        <v>1352350.8</v>
      </c>
      <c r="C99" s="7">
        <v>761565.4</v>
      </c>
      <c r="D99" s="46"/>
    </row>
    <row r="100" spans="1:4" ht="24.75">
      <c r="A100" s="5" t="s">
        <v>76</v>
      </c>
      <c r="B100" s="4">
        <v>1352350.8</v>
      </c>
      <c r="C100" s="7">
        <v>761565.4</v>
      </c>
      <c r="D100" s="46"/>
    </row>
    <row r="101" spans="1:4" ht="24.75">
      <c r="A101" s="5" t="s">
        <v>74</v>
      </c>
      <c r="B101" s="4">
        <v>1352350.8</v>
      </c>
      <c r="C101" s="7">
        <v>761565.4</v>
      </c>
      <c r="D101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73">
      <selection activeCell="E24" sqref="E24"/>
    </sheetView>
  </sheetViews>
  <sheetFormatPr defaultColWidth="9.00390625" defaultRowHeight="12.75"/>
  <cols>
    <col min="1" max="1" width="46.25390625" style="0" customWidth="1"/>
    <col min="2" max="2" width="23.125" style="0" customWidth="1"/>
    <col min="3" max="3" width="25.375" style="0" customWidth="1"/>
    <col min="4" max="4" width="13.75390625" style="0" customWidth="1"/>
  </cols>
  <sheetData>
    <row r="1" spans="1:4" ht="15.75">
      <c r="A1" s="73" t="s">
        <v>39</v>
      </c>
      <c r="B1" s="74"/>
      <c r="C1" s="74"/>
      <c r="D1" s="74"/>
    </row>
    <row r="2" spans="1:4" ht="15.75">
      <c r="A2" s="75" t="s">
        <v>92</v>
      </c>
      <c r="B2" s="76"/>
      <c r="C2" s="76"/>
      <c r="D2" s="76"/>
    </row>
    <row r="3" spans="1:4" ht="15.75">
      <c r="A3" s="77" t="s">
        <v>110</v>
      </c>
      <c r="B3" s="76"/>
      <c r="C3" s="76"/>
      <c r="D3" s="76"/>
    </row>
    <row r="4" spans="1:4" ht="15.75" thickBot="1">
      <c r="A4" s="9"/>
      <c r="B4" s="10"/>
      <c r="C4" s="11"/>
      <c r="D4" s="8" t="s">
        <v>63</v>
      </c>
    </row>
    <row r="5" spans="1:4" ht="15.7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194251.9</v>
      </c>
      <c r="C7" s="22">
        <f>C8+C11+C12+C16+C17+C18+C20+C21+C22+C23+C10</f>
        <v>151777.39999999997</v>
      </c>
      <c r="D7" s="23">
        <f aca="true" t="shared" si="0" ref="D7:D20">C7/B7*100</f>
        <v>78.13431940691441</v>
      </c>
    </row>
    <row r="8" spans="1:4" ht="12.75">
      <c r="A8" s="24" t="s">
        <v>15</v>
      </c>
      <c r="B8" s="25">
        <f>B9</f>
        <v>105110</v>
      </c>
      <c r="C8" s="25">
        <f>C9</f>
        <v>77435.4</v>
      </c>
      <c r="D8" s="23">
        <f t="shared" si="0"/>
        <v>73.67082104461991</v>
      </c>
    </row>
    <row r="9" spans="1:4" ht="12.75">
      <c r="A9" s="26" t="s">
        <v>0</v>
      </c>
      <c r="B9" s="27">
        <v>105110</v>
      </c>
      <c r="C9" s="28">
        <v>77435.4</v>
      </c>
      <c r="D9" s="29">
        <f t="shared" si="0"/>
        <v>73.67082104461991</v>
      </c>
    </row>
    <row r="10" spans="1:4" ht="12.75">
      <c r="A10" s="24" t="s">
        <v>95</v>
      </c>
      <c r="B10" s="50">
        <v>14890</v>
      </c>
      <c r="C10" s="51">
        <v>11047.3</v>
      </c>
      <c r="D10" s="29">
        <f t="shared" si="0"/>
        <v>74.19274680993955</v>
      </c>
    </row>
    <row r="11" spans="1:4" ht="12.75">
      <c r="A11" s="24" t="s">
        <v>2</v>
      </c>
      <c r="B11" s="22">
        <v>12676</v>
      </c>
      <c r="C11" s="31">
        <v>12937.2</v>
      </c>
      <c r="D11" s="23">
        <f t="shared" si="0"/>
        <v>102.06058693594193</v>
      </c>
    </row>
    <row r="12" spans="1:4" ht="12.75">
      <c r="A12" s="24" t="s">
        <v>3</v>
      </c>
      <c r="B12" s="22">
        <f>B13+B14+B15</f>
        <v>14670</v>
      </c>
      <c r="C12" s="22">
        <f>C13+C14+C15</f>
        <v>10395.800000000001</v>
      </c>
      <c r="D12" s="23">
        <f t="shared" si="0"/>
        <v>70.86434901158827</v>
      </c>
    </row>
    <row r="13" spans="1:4" ht="12.75">
      <c r="A13" s="26" t="s">
        <v>97</v>
      </c>
      <c r="B13" s="27">
        <v>2040</v>
      </c>
      <c r="C13" s="27">
        <v>440.7</v>
      </c>
      <c r="D13" s="23">
        <f t="shared" si="0"/>
        <v>21.602941176470587</v>
      </c>
    </row>
    <row r="14" spans="1:4" ht="12.75">
      <c r="A14" s="26" t="s">
        <v>8</v>
      </c>
      <c r="B14" s="27">
        <v>530</v>
      </c>
      <c r="C14" s="27">
        <v>170.4</v>
      </c>
      <c r="D14" s="23">
        <f t="shared" si="0"/>
        <v>32.15094339622642</v>
      </c>
    </row>
    <row r="15" spans="1:4" ht="12.75">
      <c r="A15" s="26" t="s">
        <v>96</v>
      </c>
      <c r="B15" s="27">
        <v>12100</v>
      </c>
      <c r="C15" s="27">
        <v>9784.7</v>
      </c>
      <c r="D15" s="23">
        <f t="shared" si="0"/>
        <v>80.86528925619835</v>
      </c>
    </row>
    <row r="16" spans="1:4" ht="12.75">
      <c r="A16" s="24" t="s">
        <v>19</v>
      </c>
      <c r="B16" s="22">
        <v>2610</v>
      </c>
      <c r="C16" s="32">
        <v>2033.3</v>
      </c>
      <c r="D16" s="23">
        <f t="shared" si="0"/>
        <v>77.90421455938697</v>
      </c>
    </row>
    <row r="17" spans="1:4" ht="36">
      <c r="A17" s="24" t="s">
        <v>37</v>
      </c>
      <c r="B17" s="22">
        <v>28280</v>
      </c>
      <c r="C17" s="32">
        <v>22674.1</v>
      </c>
      <c r="D17" s="23">
        <f t="shared" si="0"/>
        <v>80.17715700141443</v>
      </c>
    </row>
    <row r="18" spans="1:4" ht="24">
      <c r="A18" s="24" t="s">
        <v>9</v>
      </c>
      <c r="B18" s="22">
        <f>B19</f>
        <v>90</v>
      </c>
      <c r="C18" s="22">
        <f>C19</f>
        <v>152</v>
      </c>
      <c r="D18" s="23">
        <f t="shared" si="0"/>
        <v>168.88888888888889</v>
      </c>
    </row>
    <row r="19" spans="1:4" ht="12.75">
      <c r="A19" s="26" t="s">
        <v>10</v>
      </c>
      <c r="B19" s="27">
        <v>90</v>
      </c>
      <c r="C19" s="30">
        <v>152</v>
      </c>
      <c r="D19" s="29">
        <f t="shared" si="0"/>
        <v>168.88888888888889</v>
      </c>
    </row>
    <row r="20" spans="1:4" ht="24">
      <c r="A20" s="24" t="s">
        <v>11</v>
      </c>
      <c r="B20" s="22">
        <v>2887</v>
      </c>
      <c r="C20" s="32">
        <v>2618.1</v>
      </c>
      <c r="D20" s="23">
        <f t="shared" si="0"/>
        <v>90.68583304468306</v>
      </c>
    </row>
    <row r="21" spans="1:4" ht="24">
      <c r="A21" s="24" t="s">
        <v>20</v>
      </c>
      <c r="B21" s="22">
        <v>12550</v>
      </c>
      <c r="C21" s="31">
        <v>11212.8</v>
      </c>
      <c r="D21" s="23" t="s">
        <v>62</v>
      </c>
    </row>
    <row r="22" spans="1:4" ht="12.75">
      <c r="A22" s="24" t="s">
        <v>21</v>
      </c>
      <c r="B22" s="22">
        <v>170</v>
      </c>
      <c r="C22" s="31">
        <v>352.6</v>
      </c>
      <c r="D22" s="23">
        <f>C22/B22*100</f>
        <v>207.41176470588238</v>
      </c>
    </row>
    <row r="23" spans="1:4" ht="12.75">
      <c r="A23" s="24" t="s">
        <v>4</v>
      </c>
      <c r="B23" s="22">
        <v>318.9</v>
      </c>
      <c r="C23" s="31">
        <v>918.8</v>
      </c>
      <c r="D23" s="23" t="s">
        <v>62</v>
      </c>
    </row>
    <row r="24" spans="1:4" ht="12.75">
      <c r="A24" s="24" t="s">
        <v>16</v>
      </c>
      <c r="B24" s="22">
        <f>B25+B30+B31</f>
        <v>1141098.9</v>
      </c>
      <c r="C24" s="22">
        <f>C25+C30+C31</f>
        <v>683747.5000000001</v>
      </c>
      <c r="D24" s="23">
        <f aca="true" t="shared" si="1" ref="D24:D32">C24/B24*100</f>
        <v>59.92009106309718</v>
      </c>
    </row>
    <row r="25" spans="1:4" ht="36">
      <c r="A25" s="26" t="s">
        <v>22</v>
      </c>
      <c r="B25" s="27">
        <f>B26+B27+B28+B29</f>
        <v>1132098.9</v>
      </c>
      <c r="C25" s="27">
        <f>C26+C27+C28+C29</f>
        <v>682956.4000000001</v>
      </c>
      <c r="D25" s="29">
        <f t="shared" si="1"/>
        <v>60.32656687503187</v>
      </c>
    </row>
    <row r="26" spans="1:4" ht="24">
      <c r="A26" s="26" t="s">
        <v>23</v>
      </c>
      <c r="B26" s="27">
        <v>329641.4</v>
      </c>
      <c r="C26" s="30">
        <v>293292.9</v>
      </c>
      <c r="D26" s="29">
        <f t="shared" si="1"/>
        <v>88.97332070546963</v>
      </c>
    </row>
    <row r="27" spans="1:4" ht="24">
      <c r="A27" s="26" t="s">
        <v>24</v>
      </c>
      <c r="B27" s="27">
        <v>248396.3</v>
      </c>
      <c r="C27" s="30">
        <v>41629.5</v>
      </c>
      <c r="D27" s="29">
        <f t="shared" si="1"/>
        <v>16.75930760643375</v>
      </c>
    </row>
    <row r="28" spans="1:4" ht="24">
      <c r="A28" s="26" t="s">
        <v>25</v>
      </c>
      <c r="B28" s="27">
        <v>536392</v>
      </c>
      <c r="C28" s="30">
        <v>335538.2</v>
      </c>
      <c r="D28" s="29">
        <f t="shared" si="1"/>
        <v>62.55466151620457</v>
      </c>
    </row>
    <row r="29" spans="1:4" ht="12.75">
      <c r="A29" s="26" t="s">
        <v>26</v>
      </c>
      <c r="B29" s="27">
        <v>17669.2</v>
      </c>
      <c r="C29" s="30">
        <v>12495.8</v>
      </c>
      <c r="D29" s="29">
        <f t="shared" si="1"/>
        <v>70.72080230004754</v>
      </c>
    </row>
    <row r="30" spans="1:4" ht="12.75">
      <c r="A30" s="26" t="s">
        <v>64</v>
      </c>
      <c r="B30" s="27">
        <v>9000</v>
      </c>
      <c r="C30" s="30">
        <v>904.4</v>
      </c>
      <c r="D30" s="29">
        <f t="shared" si="1"/>
        <v>10.04888888888889</v>
      </c>
    </row>
    <row r="31" spans="1:4" ht="48">
      <c r="A31" s="26" t="s">
        <v>65</v>
      </c>
      <c r="B31" s="27">
        <v>0</v>
      </c>
      <c r="C31" s="30">
        <v>-113.3</v>
      </c>
      <c r="D31" s="29" t="e">
        <f t="shared" si="1"/>
        <v>#DIV/0!</v>
      </c>
    </row>
    <row r="32" spans="1:4" ht="12.75">
      <c r="A32" s="24" t="s">
        <v>27</v>
      </c>
      <c r="B32" s="22">
        <f>B7+B24</f>
        <v>1335350.7999999998</v>
      </c>
      <c r="C32" s="22">
        <f>C7+C24</f>
        <v>835524.9000000001</v>
      </c>
      <c r="D32" s="58">
        <f t="shared" si="1"/>
        <v>62.56969329707221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80949.5</v>
      </c>
      <c r="C34" s="32">
        <f>SUM(C35:C42)</f>
        <v>65963.9</v>
      </c>
      <c r="D34" s="42">
        <f aca="true" t="shared" si="2" ref="D34:D40">C34/B34*100</f>
        <v>81.48771765112816</v>
      </c>
    </row>
    <row r="35" spans="1:4" ht="24">
      <c r="A35" s="54" t="s">
        <v>40</v>
      </c>
      <c r="B35" s="28">
        <v>1580</v>
      </c>
      <c r="C35" s="30">
        <v>1340.1</v>
      </c>
      <c r="D35" s="55">
        <f t="shared" si="2"/>
        <v>84.81645569620252</v>
      </c>
    </row>
    <row r="36" spans="1:4" ht="36">
      <c r="A36" s="54" t="s">
        <v>41</v>
      </c>
      <c r="B36" s="28">
        <v>1487</v>
      </c>
      <c r="C36" s="30">
        <v>1237</v>
      </c>
      <c r="D36" s="55">
        <f t="shared" si="2"/>
        <v>83.1876260928043</v>
      </c>
    </row>
    <row r="37" spans="1:4" ht="36">
      <c r="A37" s="54" t="s">
        <v>42</v>
      </c>
      <c r="B37" s="28">
        <v>58328.3</v>
      </c>
      <c r="C37" s="30">
        <v>51916.2</v>
      </c>
      <c r="D37" s="55">
        <f t="shared" si="2"/>
        <v>89.00688002221905</v>
      </c>
    </row>
    <row r="38" spans="1:4" ht="12.75">
      <c r="A38" s="54" t="s">
        <v>86</v>
      </c>
      <c r="B38" s="28">
        <v>5.9</v>
      </c>
      <c r="C38" s="30">
        <v>0</v>
      </c>
      <c r="D38" s="55">
        <f t="shared" si="2"/>
        <v>0</v>
      </c>
    </row>
    <row r="39" spans="1:4" ht="36">
      <c r="A39" s="54" t="s">
        <v>43</v>
      </c>
      <c r="B39" s="28">
        <v>7609.8</v>
      </c>
      <c r="C39" s="30">
        <v>4176.1</v>
      </c>
      <c r="D39" s="55">
        <f t="shared" si="2"/>
        <v>54.87792057609925</v>
      </c>
    </row>
    <row r="40" spans="1:4" ht="12.75">
      <c r="A40" s="54" t="s">
        <v>93</v>
      </c>
      <c r="B40" s="28">
        <v>15</v>
      </c>
      <c r="C40" s="30">
        <v>0</v>
      </c>
      <c r="D40" s="55">
        <f t="shared" si="2"/>
        <v>0</v>
      </c>
    </row>
    <row r="41" spans="1:4" ht="12.75">
      <c r="A41" s="54" t="s">
        <v>44</v>
      </c>
      <c r="B41" s="28">
        <v>300</v>
      </c>
      <c r="C41" s="30">
        <v>0</v>
      </c>
      <c r="D41" s="55">
        <v>0</v>
      </c>
    </row>
    <row r="42" spans="1:4" ht="12.75">
      <c r="A42" s="54" t="s">
        <v>45</v>
      </c>
      <c r="B42" s="28">
        <v>11623.5</v>
      </c>
      <c r="C42" s="30">
        <v>7294.5</v>
      </c>
      <c r="D42" s="55">
        <f aca="true" t="shared" si="3" ref="D42:D67">C42/B42*100</f>
        <v>62.75648470770422</v>
      </c>
    </row>
    <row r="43" spans="1:4" ht="12.75">
      <c r="A43" s="40" t="s">
        <v>33</v>
      </c>
      <c r="B43" s="32">
        <f>B44</f>
        <v>1291.2</v>
      </c>
      <c r="C43" s="32">
        <f>C44</f>
        <v>917.7</v>
      </c>
      <c r="D43" s="42">
        <f t="shared" si="3"/>
        <v>71.07342007434944</v>
      </c>
    </row>
    <row r="44" spans="1:4" ht="12.75">
      <c r="A44" s="54" t="s">
        <v>46</v>
      </c>
      <c r="B44" s="28">
        <v>1291.2</v>
      </c>
      <c r="C44" s="30">
        <v>917.7</v>
      </c>
      <c r="D44" s="42">
        <f t="shared" si="3"/>
        <v>71.07342007434944</v>
      </c>
    </row>
    <row r="45" spans="1:4" ht="24">
      <c r="A45" s="40" t="s">
        <v>13</v>
      </c>
      <c r="B45" s="32">
        <f>B46+B47</f>
        <v>5000</v>
      </c>
      <c r="C45" s="32">
        <f>C46+C47</f>
        <v>3762.5</v>
      </c>
      <c r="D45" s="42">
        <f t="shared" si="3"/>
        <v>75.25</v>
      </c>
    </row>
    <row r="46" spans="1:4" ht="12" customHeight="1">
      <c r="A46" s="56" t="s">
        <v>100</v>
      </c>
      <c r="B46" s="28">
        <v>4968.5</v>
      </c>
      <c r="C46" s="30">
        <v>3762.5</v>
      </c>
      <c r="D46" s="55">
        <f t="shared" si="3"/>
        <v>75.72708060782932</v>
      </c>
    </row>
    <row r="47" spans="1:4" ht="23.25" customHeight="1">
      <c r="A47" s="56" t="s">
        <v>101</v>
      </c>
      <c r="B47" s="28">
        <v>31.5</v>
      </c>
      <c r="C47" s="30">
        <v>0</v>
      </c>
      <c r="D47" s="55">
        <f t="shared" si="3"/>
        <v>0</v>
      </c>
    </row>
    <row r="48" spans="1:4" ht="12.75">
      <c r="A48" s="40" t="s">
        <v>14</v>
      </c>
      <c r="B48" s="32">
        <f>SUM(B49:B53)</f>
        <v>110509</v>
      </c>
      <c r="C48" s="32">
        <f>SUM(C49:C53)</f>
        <v>58187</v>
      </c>
      <c r="D48" s="42">
        <f t="shared" si="3"/>
        <v>52.653630021084254</v>
      </c>
    </row>
    <row r="49" spans="1:4" ht="12.75">
      <c r="A49" s="54" t="s">
        <v>108</v>
      </c>
      <c r="B49" s="28">
        <v>100</v>
      </c>
      <c r="C49" s="28">
        <v>100</v>
      </c>
      <c r="D49" s="55">
        <f t="shared" si="3"/>
        <v>100</v>
      </c>
    </row>
    <row r="50" spans="1:4" ht="12.75">
      <c r="A50" s="54" t="s">
        <v>66</v>
      </c>
      <c r="B50" s="28">
        <v>24226.2</v>
      </c>
      <c r="C50" s="30">
        <v>5418.9</v>
      </c>
      <c r="D50" s="55">
        <f t="shared" si="3"/>
        <v>22.367932238650713</v>
      </c>
    </row>
    <row r="51" spans="1:4" ht="12.75">
      <c r="A51" s="54" t="s">
        <v>47</v>
      </c>
      <c r="B51" s="28">
        <v>22733.5</v>
      </c>
      <c r="C51" s="30">
        <v>17146.3</v>
      </c>
      <c r="D51" s="55">
        <f t="shared" si="3"/>
        <v>75.42305408318121</v>
      </c>
    </row>
    <row r="52" spans="1:4" ht="12.75">
      <c r="A52" s="54" t="s">
        <v>91</v>
      </c>
      <c r="B52" s="28">
        <v>58106.8</v>
      </c>
      <c r="C52" s="30">
        <v>34422.4</v>
      </c>
      <c r="D52" s="55">
        <f t="shared" si="3"/>
        <v>59.23988242339967</v>
      </c>
    </row>
    <row r="53" spans="1:4" ht="12.75">
      <c r="A53" s="54" t="s">
        <v>48</v>
      </c>
      <c r="B53" s="28">
        <v>5342.5</v>
      </c>
      <c r="C53" s="30">
        <v>1099.4</v>
      </c>
      <c r="D53" s="55">
        <f t="shared" si="3"/>
        <v>20.578380907814694</v>
      </c>
    </row>
    <row r="54" spans="1:4" ht="12.75">
      <c r="A54" s="40" t="s">
        <v>5</v>
      </c>
      <c r="B54" s="32">
        <f>SUM(B55:B58)</f>
        <v>329173.39999999997</v>
      </c>
      <c r="C54" s="32">
        <f>SUM(C55:C58)</f>
        <v>79453.4</v>
      </c>
      <c r="D54" s="42">
        <f t="shared" si="3"/>
        <v>24.137248027939076</v>
      </c>
    </row>
    <row r="55" spans="1:4" ht="12.75">
      <c r="A55" s="54" t="s">
        <v>49</v>
      </c>
      <c r="B55" s="28">
        <v>1036.3</v>
      </c>
      <c r="C55" s="30">
        <v>339.7</v>
      </c>
      <c r="D55" s="55">
        <f t="shared" si="3"/>
        <v>32.780082987551864</v>
      </c>
    </row>
    <row r="56" spans="1:4" ht="12.75">
      <c r="A56" s="54" t="s">
        <v>50</v>
      </c>
      <c r="B56" s="28">
        <v>304732.1</v>
      </c>
      <c r="C56" s="30">
        <v>64981.8</v>
      </c>
      <c r="D56" s="55">
        <f t="shared" si="3"/>
        <v>21.324238568893794</v>
      </c>
    </row>
    <row r="57" spans="1:4" ht="12.75">
      <c r="A57" s="54" t="s">
        <v>83</v>
      </c>
      <c r="B57" s="28">
        <v>17680.7</v>
      </c>
      <c r="C57" s="30">
        <v>9499.9</v>
      </c>
      <c r="D57" s="55">
        <f t="shared" si="3"/>
        <v>53.730338730932594</v>
      </c>
    </row>
    <row r="58" spans="1:4" ht="24">
      <c r="A58" s="54" t="s">
        <v>94</v>
      </c>
      <c r="B58" s="28">
        <v>5724.3</v>
      </c>
      <c r="C58" s="30">
        <v>4632</v>
      </c>
      <c r="D58" s="55">
        <f t="shared" si="3"/>
        <v>80.91819087049944</v>
      </c>
    </row>
    <row r="59" spans="1:4" ht="12.75">
      <c r="A59" s="40" t="s">
        <v>6</v>
      </c>
      <c r="B59" s="32">
        <f>SUM(B60:B64)</f>
        <v>541065.5</v>
      </c>
      <c r="C59" s="32">
        <f>SUM(C60:C64)</f>
        <v>410263.1</v>
      </c>
      <c r="D59" s="42">
        <f t="shared" si="3"/>
        <v>75.82503412248609</v>
      </c>
    </row>
    <row r="60" spans="1:4" ht="12.75">
      <c r="A60" s="54" t="s">
        <v>51</v>
      </c>
      <c r="B60" s="28">
        <v>158667.8</v>
      </c>
      <c r="C60" s="30">
        <v>126704.6</v>
      </c>
      <c r="D60" s="55">
        <f t="shared" si="3"/>
        <v>79.85526994134918</v>
      </c>
    </row>
    <row r="61" spans="1:4" ht="12.75">
      <c r="A61" s="54" t="s">
        <v>52</v>
      </c>
      <c r="B61" s="28">
        <v>318203.9</v>
      </c>
      <c r="C61" s="30">
        <v>227700.9</v>
      </c>
      <c r="D61" s="55">
        <f t="shared" si="3"/>
        <v>71.55817386273392</v>
      </c>
    </row>
    <row r="62" spans="1:4" ht="12.75">
      <c r="A62" s="54" t="s">
        <v>77</v>
      </c>
      <c r="B62" s="28">
        <v>42542.1</v>
      </c>
      <c r="C62" s="30">
        <v>36958.2</v>
      </c>
      <c r="D62" s="55">
        <f t="shared" si="3"/>
        <v>86.87441381596113</v>
      </c>
    </row>
    <row r="63" spans="1:4" ht="12.75">
      <c r="A63" s="54" t="s">
        <v>53</v>
      </c>
      <c r="B63" s="28">
        <v>440.2</v>
      </c>
      <c r="C63" s="30">
        <v>423.3</v>
      </c>
      <c r="D63" s="55">
        <f t="shared" si="3"/>
        <v>96.1608359836438</v>
      </c>
    </row>
    <row r="64" spans="1:4" ht="12.75">
      <c r="A64" s="54" t="s">
        <v>54</v>
      </c>
      <c r="B64" s="28">
        <v>21211.5</v>
      </c>
      <c r="C64" s="30">
        <v>18476.1</v>
      </c>
      <c r="D64" s="55">
        <f t="shared" si="3"/>
        <v>87.10416519340923</v>
      </c>
    </row>
    <row r="65" spans="1:4" ht="12.75">
      <c r="A65" s="40" t="s">
        <v>34</v>
      </c>
      <c r="B65" s="32">
        <f>SUM(B66:B67)</f>
        <v>104974.1</v>
      </c>
      <c r="C65" s="32">
        <f>SUM(C66:C67)</f>
        <v>94736.29999999999</v>
      </c>
      <c r="D65" s="42">
        <f t="shared" si="3"/>
        <v>90.247308621841</v>
      </c>
    </row>
    <row r="66" spans="1:4" ht="12.75">
      <c r="A66" s="54" t="s">
        <v>55</v>
      </c>
      <c r="B66" s="28">
        <v>75791.1</v>
      </c>
      <c r="C66" s="30">
        <v>69831.9</v>
      </c>
      <c r="D66" s="55">
        <f t="shared" si="3"/>
        <v>92.13733538634482</v>
      </c>
    </row>
    <row r="67" spans="1:4" ht="12.75">
      <c r="A67" s="54" t="s">
        <v>56</v>
      </c>
      <c r="B67" s="28">
        <v>29183</v>
      </c>
      <c r="C67" s="30">
        <v>24904.4</v>
      </c>
      <c r="D67" s="55">
        <f t="shared" si="3"/>
        <v>85.33872459993832</v>
      </c>
    </row>
    <row r="68" spans="1:4" ht="12.75" customHeight="1" hidden="1">
      <c r="A68" s="40" t="s">
        <v>84</v>
      </c>
      <c r="B68" s="32">
        <f>B69</f>
        <v>0</v>
      </c>
      <c r="C68" s="32">
        <f>C69</f>
        <v>0</v>
      </c>
      <c r="D68" s="42">
        <v>0</v>
      </c>
    </row>
    <row r="69" spans="1:4" ht="12.75" customHeight="1" hidden="1">
      <c r="A69" s="54" t="s">
        <v>85</v>
      </c>
      <c r="B69" s="28">
        <v>0</v>
      </c>
      <c r="C69" s="30">
        <v>0</v>
      </c>
      <c r="D69" s="55">
        <v>0</v>
      </c>
    </row>
    <row r="70" spans="1:4" ht="12.75">
      <c r="A70" s="40" t="s">
        <v>7</v>
      </c>
      <c r="B70" s="32">
        <f>B71+B72+B73+B74+B75</f>
        <v>162215.4</v>
      </c>
      <c r="C70" s="32">
        <f>C71+C72+C73+C74+C75</f>
        <v>97094.20000000001</v>
      </c>
      <c r="D70" s="42">
        <f aca="true" t="shared" si="4" ref="D70:D81">C70/B70*100</f>
        <v>59.85510623528963</v>
      </c>
    </row>
    <row r="71" spans="1:4" ht="12.75">
      <c r="A71" s="54" t="s">
        <v>57</v>
      </c>
      <c r="B71" s="28">
        <v>4000</v>
      </c>
      <c r="C71" s="30">
        <v>3972.6</v>
      </c>
      <c r="D71" s="55">
        <f t="shared" si="4"/>
        <v>99.315</v>
      </c>
    </row>
    <row r="72" spans="1:4" ht="12.75">
      <c r="A72" s="54" t="s">
        <v>58</v>
      </c>
      <c r="B72" s="28">
        <v>79013.7</v>
      </c>
      <c r="C72" s="30">
        <v>58965.4</v>
      </c>
      <c r="D72" s="55">
        <f t="shared" si="4"/>
        <v>74.6268052249167</v>
      </c>
    </row>
    <row r="73" spans="1:4" ht="12.75">
      <c r="A73" s="54" t="s">
        <v>59</v>
      </c>
      <c r="B73" s="28">
        <v>6441.6</v>
      </c>
      <c r="C73" s="30">
        <v>5069.1</v>
      </c>
      <c r="D73" s="55">
        <f t="shared" si="4"/>
        <v>78.69318181818183</v>
      </c>
    </row>
    <row r="74" spans="1:4" ht="12.75">
      <c r="A74" s="54" t="s">
        <v>60</v>
      </c>
      <c r="B74" s="28">
        <v>59085.8</v>
      </c>
      <c r="C74" s="30">
        <v>19138</v>
      </c>
      <c r="D74" s="55">
        <f t="shared" si="4"/>
        <v>32.3901851206212</v>
      </c>
    </row>
    <row r="75" spans="1:4" ht="12.75">
      <c r="A75" s="54" t="s">
        <v>61</v>
      </c>
      <c r="B75" s="28">
        <v>13674.3</v>
      </c>
      <c r="C75" s="30">
        <v>9949.1</v>
      </c>
      <c r="D75" s="55">
        <f t="shared" si="4"/>
        <v>72.75765487081605</v>
      </c>
    </row>
    <row r="76" spans="1:4" ht="12.75">
      <c r="A76" s="40" t="s">
        <v>35</v>
      </c>
      <c r="B76" s="32">
        <f>B77+B78+B79</f>
        <v>14307.400000000001</v>
      </c>
      <c r="C76" s="32">
        <f>C77+C78+C79</f>
        <v>11389.3</v>
      </c>
      <c r="D76" s="42">
        <f t="shared" si="4"/>
        <v>79.6042607322085</v>
      </c>
    </row>
    <row r="77" spans="1:4" ht="12.75">
      <c r="A77" s="54" t="s">
        <v>89</v>
      </c>
      <c r="B77" s="28">
        <v>9676.6</v>
      </c>
      <c r="C77" s="28">
        <v>7765.7</v>
      </c>
      <c r="D77" s="55">
        <f t="shared" si="4"/>
        <v>80.25236136659571</v>
      </c>
    </row>
    <row r="78" spans="1:4" ht="12.75">
      <c r="A78" s="54" t="s">
        <v>98</v>
      </c>
      <c r="B78" s="28">
        <v>170.7</v>
      </c>
      <c r="C78" s="28">
        <v>111.1</v>
      </c>
      <c r="D78" s="55">
        <f t="shared" si="4"/>
        <v>65.08494434680726</v>
      </c>
    </row>
    <row r="79" spans="1:4" ht="12.75">
      <c r="A79" s="54" t="s">
        <v>88</v>
      </c>
      <c r="B79" s="28">
        <v>4460.1</v>
      </c>
      <c r="C79" s="28">
        <v>3512.5</v>
      </c>
      <c r="D79" s="55">
        <f t="shared" si="4"/>
        <v>78.75383960000896</v>
      </c>
    </row>
    <row r="80" spans="1:4" ht="12.75">
      <c r="A80" s="40" t="s">
        <v>36</v>
      </c>
      <c r="B80" s="32">
        <v>2865.2</v>
      </c>
      <c r="C80" s="32">
        <v>2363.3</v>
      </c>
      <c r="D80" s="42">
        <f t="shared" si="4"/>
        <v>82.48289822699986</v>
      </c>
    </row>
    <row r="81" spans="1:4" ht="12.75">
      <c r="A81" s="40" t="s">
        <v>28</v>
      </c>
      <c r="B81" s="32">
        <f>B34+B43+B45+B48+B54+B59+B65+B70+B76+B80</f>
        <v>1352350.7</v>
      </c>
      <c r="C81" s="41">
        <f>C34+C43+C45+C48+C54+C59+C65+C68+C70+C76+C80</f>
        <v>824130.7</v>
      </c>
      <c r="D81" s="42">
        <f t="shared" si="4"/>
        <v>60.94060512557874</v>
      </c>
    </row>
    <row r="82" spans="1:4" ht="24">
      <c r="A82" s="24" t="s">
        <v>29</v>
      </c>
      <c r="B82" s="32">
        <f>B32-B81</f>
        <v>-16999.90000000014</v>
      </c>
      <c r="C82" s="32">
        <f>C32-C81</f>
        <v>11394.200000000186</v>
      </c>
      <c r="D82" s="23"/>
    </row>
    <row r="83" spans="1:4" ht="12.75">
      <c r="A83" s="33"/>
      <c r="B83" s="34" t="s">
        <v>38</v>
      </c>
      <c r="C83" s="35"/>
      <c r="D83" s="8"/>
    </row>
    <row r="84" spans="1:4" ht="12.75">
      <c r="A84" s="36"/>
      <c r="B84" s="37"/>
      <c r="C84" s="38" t="s">
        <v>90</v>
      </c>
      <c r="D84" s="8"/>
    </row>
    <row r="85" spans="1:4" ht="22.5">
      <c r="A85" s="45" t="s">
        <v>1</v>
      </c>
      <c r="B85" s="43" t="s">
        <v>78</v>
      </c>
      <c r="C85" s="44" t="s">
        <v>32</v>
      </c>
      <c r="D85" s="8"/>
    </row>
    <row r="86" spans="1:4" ht="24">
      <c r="A86" s="1" t="s">
        <v>30</v>
      </c>
      <c r="B86" s="6">
        <f>B87+B92</f>
        <v>17000</v>
      </c>
      <c r="C86" s="6">
        <f>C87+C92</f>
        <v>-6066.900000000023</v>
      </c>
      <c r="D86" s="8"/>
    </row>
    <row r="87" spans="1:4" ht="24">
      <c r="A87" s="39" t="s">
        <v>87</v>
      </c>
      <c r="B87" s="47">
        <f>B88</f>
        <v>0</v>
      </c>
      <c r="C87" s="47">
        <f>C88</f>
        <v>0</v>
      </c>
      <c r="D87" s="8"/>
    </row>
    <row r="88" spans="1:4" ht="24">
      <c r="A88" s="2" t="s">
        <v>67</v>
      </c>
      <c r="B88" s="3">
        <v>0</v>
      </c>
      <c r="C88" s="3">
        <v>0</v>
      </c>
      <c r="D88" s="16"/>
    </row>
    <row r="89" spans="1:4" ht="36">
      <c r="A89" s="2" t="s">
        <v>68</v>
      </c>
      <c r="B89" s="3">
        <v>0</v>
      </c>
      <c r="C89" s="3">
        <v>0</v>
      </c>
      <c r="D89" s="16"/>
    </row>
    <row r="90" spans="1:4" ht="36">
      <c r="A90" s="5" t="s">
        <v>69</v>
      </c>
      <c r="B90" s="3">
        <v>0</v>
      </c>
      <c r="C90" s="3">
        <v>0</v>
      </c>
      <c r="D90" s="8"/>
    </row>
    <row r="91" spans="1:4" ht="48">
      <c r="A91" s="5" t="s">
        <v>70</v>
      </c>
      <c r="B91" s="3">
        <v>0</v>
      </c>
      <c r="C91" s="3">
        <v>0</v>
      </c>
      <c r="D91" s="16"/>
    </row>
    <row r="92" spans="1:4" ht="12.75">
      <c r="A92" s="48" t="s">
        <v>75</v>
      </c>
      <c r="B92" s="47">
        <f>B93</f>
        <v>17000</v>
      </c>
      <c r="C92" s="47">
        <f>C93</f>
        <v>-6066.900000000023</v>
      </c>
      <c r="D92" s="16"/>
    </row>
    <row r="93" spans="1:4" ht="24">
      <c r="A93" s="5" t="s">
        <v>71</v>
      </c>
      <c r="B93" s="4">
        <f>B94+B98</f>
        <v>17000</v>
      </c>
      <c r="C93" s="4">
        <f>C94+C98</f>
        <v>-6066.900000000023</v>
      </c>
      <c r="D93" s="16"/>
    </row>
    <row r="94" spans="1:4" ht="12.75">
      <c r="A94" s="5" t="s">
        <v>79</v>
      </c>
      <c r="B94" s="4">
        <v>-1335350.8</v>
      </c>
      <c r="C94" s="7">
        <v>-820113.3</v>
      </c>
      <c r="D94" s="16"/>
    </row>
    <row r="95" spans="1:4" ht="12.75">
      <c r="A95" s="5" t="s">
        <v>80</v>
      </c>
      <c r="B95" s="4">
        <v>-1335350.8</v>
      </c>
      <c r="C95" s="7">
        <v>-820113.3</v>
      </c>
      <c r="D95" s="8"/>
    </row>
    <row r="96" spans="1:4" ht="24.75">
      <c r="A96" s="5" t="s">
        <v>81</v>
      </c>
      <c r="B96" s="4">
        <v>-1335350.8</v>
      </c>
      <c r="C96" s="7">
        <v>-820113.3</v>
      </c>
      <c r="D96" s="46"/>
    </row>
    <row r="97" spans="1:4" ht="24.75">
      <c r="A97" s="5" t="s">
        <v>82</v>
      </c>
      <c r="B97" s="4">
        <v>-1335350.8</v>
      </c>
      <c r="C97" s="7">
        <v>-820113.3</v>
      </c>
      <c r="D97" s="46"/>
    </row>
    <row r="98" spans="1:4" ht="15">
      <c r="A98" s="5" t="s">
        <v>72</v>
      </c>
      <c r="B98" s="4">
        <v>1352350.8</v>
      </c>
      <c r="C98" s="7">
        <v>814046.4</v>
      </c>
      <c r="D98" s="46"/>
    </row>
    <row r="99" spans="1:4" ht="15">
      <c r="A99" s="5" t="s">
        <v>73</v>
      </c>
      <c r="B99" s="4">
        <v>1352350.8</v>
      </c>
      <c r="C99" s="7">
        <v>814046.4</v>
      </c>
      <c r="D99" s="46"/>
    </row>
    <row r="100" spans="1:4" ht="24.75">
      <c r="A100" s="5" t="s">
        <v>76</v>
      </c>
      <c r="B100" s="4">
        <v>1352350.8</v>
      </c>
      <c r="C100" s="7">
        <v>814046.4</v>
      </c>
      <c r="D100" s="46"/>
    </row>
    <row r="101" spans="1:4" ht="24.75">
      <c r="A101" s="5" t="s">
        <v>74</v>
      </c>
      <c r="B101" s="4">
        <v>1352350.8</v>
      </c>
      <c r="C101" s="7">
        <v>814046.4</v>
      </c>
      <c r="D101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2022-01-11T08:02:14Z</cp:lastPrinted>
  <dcterms:created xsi:type="dcterms:W3CDTF">1999-05-18T09:48:14Z</dcterms:created>
  <dcterms:modified xsi:type="dcterms:W3CDTF">2022-01-18T11:34:41Z</dcterms:modified>
  <cp:category/>
  <cp:version/>
  <cp:contentType/>
  <cp:contentStatus/>
</cp:coreProperties>
</file>