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95" windowHeight="10785" tabRatio="643" activeTab="0"/>
  </bookViews>
  <sheets>
    <sheet name="Бюджет 1 чтение " sheetId="1" r:id="rId1"/>
  </sheets>
  <definedNames>
    <definedName name="_xlnm.Print_Titles" localSheetId="0">'Бюджет 1 чтение '!$3:$5</definedName>
  </definedNames>
  <calcPr fullCalcOnLoad="1"/>
</workbook>
</file>

<file path=xl/sharedStrings.xml><?xml version="1.0" encoding="utf-8"?>
<sst xmlns="http://schemas.openxmlformats.org/spreadsheetml/2006/main" count="261" uniqueCount="139">
  <si>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</si>
  <si>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</si>
  <si>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УСЗН</t>
  </si>
  <si>
    <t>УО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</si>
  <si>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</si>
  <si>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</si>
  <si>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ВСЕГО</t>
  </si>
  <si>
    <t>ПРОЧИЕ МЕЖБЮДЖЕТНЫЕ</t>
  </si>
  <si>
    <t>ДОТАЦИЯ</t>
  </si>
  <si>
    <t>Содержание и обустройство сибиреязвенных захоронений и скотомогильников (биотермических ям)</t>
  </si>
  <si>
    <t>Адресная социальная поддержка участников образовательного процесса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</si>
  <si>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</si>
  <si>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Социальная поддержка и социальное обслуживание населения в части содержания органов местного самоуправления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</si>
  <si>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</si>
  <si>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Организация круглогодичного отдыха, оздоровления и занятости обучающихся</t>
  </si>
  <si>
    <t>0701 02100 71800</t>
  </si>
  <si>
    <t>0709 02100 71940</t>
  </si>
  <si>
    <t>0801 04100 70420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</si>
  <si>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</si>
  <si>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жилых помещений детям-сиротам и детям, оставшимся без попечения родителей, лицам из их числа по договорам найма специлизированных жилых помещений</t>
  </si>
  <si>
    <t>Социальная поддержка работников образовательных организаций и участников образовательного процесса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</si>
  <si>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</si>
  <si>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</si>
  <si>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Виды субвенций</t>
  </si>
  <si>
    <t>Сумма тыс. руб.</t>
  </si>
  <si>
    <t>Код доходов</t>
  </si>
  <si>
    <t>Код расходов</t>
  </si>
  <si>
    <t>Создание и функционирование комиссий по делам несовершеннолетних и защите их прав</t>
  </si>
  <si>
    <t>0105 01000 51200</t>
  </si>
  <si>
    <t>Создание и функционирование административных комиссий</t>
  </si>
  <si>
    <t xml:space="preserve"> 0113 01000 79060</t>
  </si>
  <si>
    <t>Осуществление первичного воинского учета на территориях, где отсутствуют военные комиссариаты</t>
  </si>
  <si>
    <t>Меры социальной поддержки работников муниципальных учреждений социального обслуживания  в виде пособий и компенсаций в соответствии с Законом Кемеровской области от 30 октября 2007 года № 132-ОЗ "О мерах социальной поддержки работников муниципальных учреждений социального обслуживания"</t>
  </si>
  <si>
    <t xml:space="preserve"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 </t>
  </si>
  <si>
    <t>1003 02300 72010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</si>
  <si>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</si>
  <si>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1003 15000 71660</t>
  </si>
  <si>
    <t>Выплата единовременного пособия при всех формах устройства детей, лишенных родительского попечения, в семью</t>
  </si>
  <si>
    <t>Реализация мер в области государственной молодежной политики</t>
  </si>
  <si>
    <t>0707 04100 70490</t>
  </si>
  <si>
    <t>Развитие единого образовательного пространства, повышение качества образовательных результатов</t>
  </si>
  <si>
    <t>0709 02100 71930</t>
  </si>
  <si>
    <t>0709 02300 72000</t>
  </si>
  <si>
    <t>0409 08500 72690</t>
  </si>
  <si>
    <t>Строительство и реконструкция объектов систем водоснабжения и водоотведения</t>
  </si>
  <si>
    <t>0502 08100 72480</t>
  </si>
  <si>
    <t>Обеспечение жильем социальных категорий граждан, установленных законодательством Кемеровской области</t>
  </si>
  <si>
    <t>2021 г.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</si>
  <si>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</si>
  <si>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функций по хранению, комплектованию, учету и использованию документов Архивного фонда Кемеровской области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</si>
  <si>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</si>
  <si>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</si>
  <si>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УК</t>
  </si>
  <si>
    <t>КУМИ</t>
  </si>
  <si>
    <t>2022 г.</t>
  </si>
  <si>
    <t>ГРБС</t>
  </si>
  <si>
    <t>0113 01000 79050</t>
  </si>
  <si>
    <t>в т.ч. ФБ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</si>
  <si>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</si>
  <si>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Реализация программ формирования современной городской среды</t>
  </si>
  <si>
    <t>0503 200F2 55550</t>
  </si>
  <si>
    <t>Организация мероприятий при осуществлении деятельности по обращению с животными без владельцев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</si>
  <si>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</si>
  <si>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1003 15000 L5761</t>
  </si>
  <si>
    <t>УЖС</t>
  </si>
  <si>
    <t>1401 19100 70290</t>
  </si>
  <si>
    <t>АКМО</t>
  </si>
  <si>
    <t>Проведение Всероссийской переписи населения 2020 года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</si>
  <si>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</si>
  <si>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0702 02100 L3040</t>
  </si>
  <si>
    <t>2023 г.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</si>
  <si>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</si>
  <si>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</si>
  <si>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Осуществление полномочий  по обеспечению жильем отдельных категорий граждан, установленных Федеральным законом от 12 января 1995 года № 5-ФЗ "О ветеранах"</t>
  </si>
  <si>
    <t>На компенсацию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поставку твердого топлива, возникающих при применении льготных цен (тарифов)</t>
  </si>
  <si>
    <t>ГАДБ</t>
  </si>
  <si>
    <t>СУБВЕНЦИЯ, в т.ч.:</t>
  </si>
  <si>
    <t>СУБСИДИИ, в т.ч.:</t>
  </si>
  <si>
    <t>Национальные проекты</t>
  </si>
  <si>
    <t xml:space="preserve"> 0203 01000 51180</t>
  </si>
  <si>
    <t>0702 02100 71830</t>
  </si>
  <si>
    <t>0702 02100 71840</t>
  </si>
  <si>
    <t>0709 02300 72070</t>
  </si>
  <si>
    <t>1002 03100 73880</t>
  </si>
  <si>
    <t>1002 03100 70170</t>
  </si>
  <si>
    <t>1002 03100 70190</t>
  </si>
  <si>
    <t>1003 02300 72050</t>
  </si>
  <si>
    <t>1003 03200 80110</t>
  </si>
  <si>
    <t>1003 032Р1 70050</t>
  </si>
  <si>
    <t>1003 03200 70010</t>
  </si>
  <si>
    <t>1004 02300 52600</t>
  </si>
  <si>
    <t>1004 02100 71810</t>
  </si>
  <si>
    <t>1004 02300 R0820</t>
  </si>
  <si>
    <t>1004 02300 80130</t>
  </si>
  <si>
    <t>1004 02300 80140</t>
  </si>
  <si>
    <t>1004 02300 71850</t>
  </si>
  <si>
    <t>1006 03300 70280</t>
  </si>
  <si>
    <t>0113 0100054690</t>
  </si>
  <si>
    <t>0502 0830072570</t>
  </si>
  <si>
    <t>0113 17100 71960</t>
  </si>
  <si>
    <t>0503 25000 70860</t>
  </si>
  <si>
    <t>0503 25000 71140</t>
  </si>
  <si>
    <t>20215001140000</t>
  </si>
  <si>
    <t>20220041140000</t>
  </si>
  <si>
    <t>20220077140000</t>
  </si>
  <si>
    <t>20225555140000</t>
  </si>
  <si>
    <t>20225304140000</t>
  </si>
  <si>
    <t>20229999140000</t>
  </si>
  <si>
    <t>20225576140000</t>
  </si>
  <si>
    <t>20235120140000</t>
  </si>
  <si>
    <t>20230024140000</t>
  </si>
  <si>
    <t>20235469140000</t>
  </si>
  <si>
    <t>20235118140000</t>
  </si>
  <si>
    <t>20203024140000</t>
  </si>
  <si>
    <t>20235125140000</t>
  </si>
  <si>
    <t>20235082140000</t>
  </si>
  <si>
    <t>20235260140000</t>
  </si>
  <si>
    <t>20230029140000</t>
  </si>
  <si>
    <t>20230027140000</t>
  </si>
  <si>
    <t>1 чт</t>
  </si>
  <si>
    <t>изменения</t>
  </si>
  <si>
    <t>проект</t>
  </si>
  <si>
    <t>0709 02300 72060</t>
  </si>
  <si>
    <t>Профилактика безнадзорности и правонарушений несовершеннолетних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</si>
  <si>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</si>
  <si>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Обеспечение комплексного развития сельских территорий (современный облик сельских территорий)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</si>
  <si>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</si>
  <si>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</si>
  <si>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1003 15000 51350</t>
  </si>
  <si>
    <t>0703 021E2 54910</t>
  </si>
  <si>
    <t>0801 041А1 70450</t>
  </si>
  <si>
    <t>0702 02100 53030</t>
  </si>
  <si>
    <t>0801 04100 L5768</t>
  </si>
  <si>
    <t>1003 15000 51340</t>
  </si>
  <si>
    <t>20245303140000</t>
  </si>
  <si>
    <t>20235134140000</t>
  </si>
  <si>
    <t>20225491140000</t>
  </si>
  <si>
    <t xml:space="preserve">Изменения безвозмездных перечислений из областного бюджета в бюджете Крапивинского муниципального округа на 2021 год и плановый период 2022 и 2023 годов (к проекту) </t>
  </si>
  <si>
    <t>Начальник финансового управления  Крапивинского округа   __________________________________________________   О.В.Стоянова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</si>
</sst>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&quot;р.&quot;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\ _₽"/>
    <numFmt numFmtId="183" formatCode="#,##0.0\ _₽"/>
    <numFmt numFmtId="184" formatCode="#,##0.0_р_."/>
    <numFmt numFmtId="185" formatCode="#\ ##0.00"/>
    <numFmt numFmtId="186" formatCode="#,##0.0000"/>
    <numFmt numFmtId="187" formatCode="#,##0.00000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color indexed="10"/>
      <name val="Arial Cyr"/>
      <family val="0"/>
    </font>
    <font>
      <sz val="12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32" borderId="10" xfId="0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17" borderId="10" xfId="0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4" fontId="2" fillId="0" borderId="10" xfId="0" applyNumberFormat="1" applyFont="1" applyBorder="1" applyAlignment="1">
      <alignment horizontal="center"/>
    </xf>
    <xf numFmtId="173" fontId="0" fillId="32" borderId="10" xfId="0" applyNumberForma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/>
    </xf>
    <xf numFmtId="173" fontId="0" fillId="33" borderId="10" xfId="0" applyNumberFormat="1" applyFill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 horizontal="center" vertical="center"/>
    </xf>
    <xf numFmtId="173" fontId="0" fillId="17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17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173" fontId="0" fillId="17" borderId="10" xfId="0" applyNumberForma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0" fillId="32" borderId="10" xfId="0" applyNumberForma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9" fontId="0" fillId="32" borderId="10" xfId="0" applyNumberForma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10" xfId="0" applyFont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17" borderId="10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 horizontal="left" vertical="top" wrapText="1"/>
    </xf>
    <xf numFmtId="0" fontId="0" fillId="17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32" borderId="10" xfId="0" applyNumberFormat="1" applyFont="1" applyFill="1" applyBorder="1" applyAlignment="1">
      <alignment horizontal="left" vertical="top" wrapText="1"/>
    </xf>
    <xf numFmtId="4" fontId="0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49" fontId="44" fillId="32" borderId="10" xfId="0" applyNumberFormat="1" applyFont="1" applyFill="1" applyBorder="1" applyAlignment="1">
      <alignment horizontal="center" vertical="center"/>
    </xf>
    <xf numFmtId="4" fontId="0" fillId="17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="90" zoomScaleNormal="90" zoomScalePageLayoutView="0" workbookViewId="0" topLeftCell="A52">
      <selection activeCell="H72" sqref="H72"/>
    </sheetView>
  </sheetViews>
  <sheetFormatPr defaultColWidth="9.00390625" defaultRowHeight="12.75"/>
  <cols>
    <col min="1" max="1" width="54.875" style="0" customWidth="1"/>
    <col min="2" max="3" width="11.00390625" style="0" bestFit="1" customWidth="1"/>
    <col min="4" max="4" width="11.25390625" style="0" bestFit="1" customWidth="1"/>
    <col min="5" max="5" width="9.875" style="0" bestFit="1" customWidth="1"/>
    <col min="6" max="7" width="11.00390625" style="0" bestFit="1" customWidth="1"/>
    <col min="8" max="8" width="11.25390625" style="0" bestFit="1" customWidth="1"/>
    <col min="9" max="9" width="9.875" style="0" bestFit="1" customWidth="1"/>
    <col min="10" max="11" width="11.00390625" style="0" bestFit="1" customWidth="1"/>
    <col min="12" max="12" width="11.25390625" style="0" bestFit="1" customWidth="1"/>
    <col min="13" max="13" width="10.75390625" style="0" customWidth="1"/>
    <col min="14" max="14" width="6.125" style="0" bestFit="1" customWidth="1"/>
    <col min="15" max="15" width="15.125" style="0" bestFit="1" customWidth="1"/>
    <col min="16" max="16" width="6.00390625" style="0" bestFit="1" customWidth="1"/>
    <col min="17" max="17" width="16.375" style="12" bestFit="1" customWidth="1"/>
  </cols>
  <sheetData>
    <row r="1" spans="1:13" ht="12.75">
      <c r="A1" s="5" t="s">
        <v>137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5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5"/>
    </row>
    <row r="3" spans="1:17" ht="12.75">
      <c r="A3" s="2" t="s">
        <v>23</v>
      </c>
      <c r="B3" s="51" t="s">
        <v>24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3" t="s">
        <v>75</v>
      </c>
      <c r="O3" s="3" t="s">
        <v>25</v>
      </c>
      <c r="P3" s="3" t="s">
        <v>55</v>
      </c>
      <c r="Q3" s="3" t="s">
        <v>26</v>
      </c>
    </row>
    <row r="4" spans="1:17" ht="12.75">
      <c r="A4" s="2"/>
      <c r="B4" s="51" t="s">
        <v>47</v>
      </c>
      <c r="C4" s="52"/>
      <c r="D4" s="52"/>
      <c r="E4" s="53"/>
      <c r="F4" s="51" t="s">
        <v>54</v>
      </c>
      <c r="G4" s="52"/>
      <c r="H4" s="52"/>
      <c r="I4" s="53"/>
      <c r="J4" s="51" t="s">
        <v>70</v>
      </c>
      <c r="K4" s="52"/>
      <c r="L4" s="52"/>
      <c r="M4" s="53"/>
      <c r="N4" s="3"/>
      <c r="O4" s="3"/>
      <c r="P4" s="3"/>
      <c r="Q4" s="3"/>
    </row>
    <row r="5" spans="1:17" ht="12.75">
      <c r="A5" s="9"/>
      <c r="B5" s="2" t="s">
        <v>121</v>
      </c>
      <c r="C5" s="2" t="s">
        <v>119</v>
      </c>
      <c r="D5" s="2" t="s">
        <v>120</v>
      </c>
      <c r="E5" s="2" t="s">
        <v>57</v>
      </c>
      <c r="F5" s="2" t="s">
        <v>121</v>
      </c>
      <c r="G5" s="2" t="s">
        <v>119</v>
      </c>
      <c r="H5" s="2" t="s">
        <v>120</v>
      </c>
      <c r="I5" s="2" t="s">
        <v>57</v>
      </c>
      <c r="J5" s="2" t="s">
        <v>121</v>
      </c>
      <c r="K5" s="2" t="s">
        <v>119</v>
      </c>
      <c r="L5" s="2" t="s">
        <v>120</v>
      </c>
      <c r="M5" s="2" t="s">
        <v>57</v>
      </c>
      <c r="N5" s="1"/>
      <c r="O5" s="6"/>
      <c r="P5" s="1"/>
      <c r="Q5" s="13"/>
    </row>
    <row r="6" spans="1:17" ht="20.25" customHeight="1">
      <c r="A6" s="33" t="s">
        <v>8</v>
      </c>
      <c r="B6" s="31">
        <v>213370</v>
      </c>
      <c r="C6" s="31">
        <v>213370</v>
      </c>
      <c r="D6" s="31">
        <f>C6-B6</f>
        <v>0</v>
      </c>
      <c r="E6" s="31"/>
      <c r="F6" s="31">
        <v>172067</v>
      </c>
      <c r="G6" s="31">
        <v>172067</v>
      </c>
      <c r="H6" s="31">
        <f>G6-F6</f>
        <v>0</v>
      </c>
      <c r="I6" s="31"/>
      <c r="J6" s="31">
        <v>151159</v>
      </c>
      <c r="K6" s="31">
        <v>151159</v>
      </c>
      <c r="L6" s="31">
        <f>K6-J6</f>
        <v>0</v>
      </c>
      <c r="M6" s="32"/>
      <c r="N6" s="25"/>
      <c r="O6" s="26" t="s">
        <v>102</v>
      </c>
      <c r="P6" s="25"/>
      <c r="Q6" s="25" t="s">
        <v>65</v>
      </c>
    </row>
    <row r="7" spans="1:17" ht="18.75" customHeight="1">
      <c r="A7" s="33" t="s">
        <v>77</v>
      </c>
      <c r="B7" s="31">
        <f>SUM(B8:B20)</f>
        <v>60194.6</v>
      </c>
      <c r="C7" s="31">
        <f>SUM(C8:C20)</f>
        <v>68787.59999999999</v>
      </c>
      <c r="D7" s="31">
        <f aca="true" t="shared" si="0" ref="D7:D56">C7-B7</f>
        <v>8592.999999999993</v>
      </c>
      <c r="E7" s="31">
        <f>SUM(E10:E20)</f>
        <v>16505.3554</v>
      </c>
      <c r="F7" s="31">
        <f>SUM(F8:F20)</f>
        <v>71008.8</v>
      </c>
      <c r="G7" s="31">
        <f>SUM(G8:G20)</f>
        <v>110603.1</v>
      </c>
      <c r="H7" s="31">
        <f aca="true" t="shared" si="1" ref="H7:H56">G7-F7</f>
        <v>39594.3</v>
      </c>
      <c r="I7" s="31">
        <f>SUM(I9:I20)</f>
        <v>37919.8434</v>
      </c>
      <c r="J7" s="31">
        <f>SUM(J8:J20)</f>
        <v>81869.70000000001</v>
      </c>
      <c r="K7" s="31">
        <f>SUM(K8:K20)</f>
        <v>185845.5</v>
      </c>
      <c r="L7" s="31">
        <f aca="true" t="shared" si="2" ref="L7:L56">K7-J7</f>
        <v>103975.79999999999</v>
      </c>
      <c r="M7" s="31">
        <f>SUM(M9:M20)</f>
        <v>89811.872</v>
      </c>
      <c r="N7" s="25"/>
      <c r="O7" s="25"/>
      <c r="P7" s="25"/>
      <c r="Q7" s="25"/>
    </row>
    <row r="8" spans="1:17" ht="63.75">
      <c r="A8" s="34" t="s">
        <v>1</v>
      </c>
      <c r="B8" s="17"/>
      <c r="C8" s="17"/>
      <c r="D8" s="17">
        <f t="shared" si="0"/>
        <v>0</v>
      </c>
      <c r="E8" s="17"/>
      <c r="F8" s="17">
        <v>10000</v>
      </c>
      <c r="G8" s="17">
        <v>10000</v>
      </c>
      <c r="H8" s="17">
        <f t="shared" si="1"/>
        <v>0</v>
      </c>
      <c r="I8" s="17"/>
      <c r="J8" s="17">
        <v>23000</v>
      </c>
      <c r="K8" s="17">
        <v>23000</v>
      </c>
      <c r="L8" s="17">
        <f t="shared" si="2"/>
        <v>0</v>
      </c>
      <c r="M8" s="17"/>
      <c r="N8" s="25" t="s">
        <v>64</v>
      </c>
      <c r="O8" s="25" t="s">
        <v>103</v>
      </c>
      <c r="P8" s="25" t="s">
        <v>64</v>
      </c>
      <c r="Q8" s="25" t="s">
        <v>43</v>
      </c>
    </row>
    <row r="9" spans="1:17" ht="31.5" customHeight="1">
      <c r="A9" s="41" t="s">
        <v>44</v>
      </c>
      <c r="B9" s="17">
        <v>48000</v>
      </c>
      <c r="C9" s="17">
        <v>45000</v>
      </c>
      <c r="D9" s="17">
        <f t="shared" si="0"/>
        <v>-3000</v>
      </c>
      <c r="E9" s="17"/>
      <c r="F9" s="17">
        <v>48000</v>
      </c>
      <c r="G9" s="17">
        <v>50000</v>
      </c>
      <c r="H9" s="17">
        <f t="shared" si="1"/>
        <v>2000</v>
      </c>
      <c r="I9" s="17"/>
      <c r="J9" s="17">
        <v>48000</v>
      </c>
      <c r="K9" s="17">
        <v>50000</v>
      </c>
      <c r="L9" s="17">
        <f t="shared" si="2"/>
        <v>2000</v>
      </c>
      <c r="M9" s="17"/>
      <c r="N9" s="25" t="s">
        <v>64</v>
      </c>
      <c r="O9" s="25" t="s">
        <v>104</v>
      </c>
      <c r="P9" s="25" t="s">
        <v>64</v>
      </c>
      <c r="Q9" s="25" t="s">
        <v>45</v>
      </c>
    </row>
    <row r="10" spans="1:17" s="10" customFormat="1" ht="25.5" customHeight="1">
      <c r="A10" s="42" t="s">
        <v>59</v>
      </c>
      <c r="B10" s="23">
        <v>5820.1</v>
      </c>
      <c r="C10" s="23">
        <v>5820.1</v>
      </c>
      <c r="D10" s="23">
        <f t="shared" si="0"/>
        <v>0</v>
      </c>
      <c r="E10" s="23">
        <f>B10*0.83</f>
        <v>4830.683</v>
      </c>
      <c r="F10" s="23">
        <v>6240</v>
      </c>
      <c r="G10" s="23">
        <v>6240</v>
      </c>
      <c r="H10" s="23">
        <f t="shared" si="1"/>
        <v>0</v>
      </c>
      <c r="I10" s="23">
        <f>F10*0.83</f>
        <v>5179.2</v>
      </c>
      <c r="J10" s="23">
        <v>6290.8</v>
      </c>
      <c r="K10" s="23">
        <v>6290.8</v>
      </c>
      <c r="L10" s="23">
        <f t="shared" si="2"/>
        <v>0</v>
      </c>
      <c r="M10" s="23">
        <f>J10*0.83</f>
        <v>5221.364</v>
      </c>
      <c r="N10" s="27" t="s">
        <v>66</v>
      </c>
      <c r="O10" s="27" t="s">
        <v>105</v>
      </c>
      <c r="P10" s="27" t="s">
        <v>64</v>
      </c>
      <c r="Q10" s="27" t="s">
        <v>60</v>
      </c>
    </row>
    <row r="11" spans="1:17" ht="54.75" customHeight="1">
      <c r="A11" s="43" t="s">
        <v>68</v>
      </c>
      <c r="B11" s="17">
        <v>2217.4</v>
      </c>
      <c r="C11" s="17">
        <v>13043.3</v>
      </c>
      <c r="D11" s="17">
        <f t="shared" si="0"/>
        <v>10825.9</v>
      </c>
      <c r="E11" s="17">
        <v>10825.9224</v>
      </c>
      <c r="F11" s="17">
        <v>2211.7</v>
      </c>
      <c r="G11" s="17">
        <v>13668.6</v>
      </c>
      <c r="H11" s="17">
        <f t="shared" si="1"/>
        <v>11456.900000000001</v>
      </c>
      <c r="I11" s="17">
        <v>10798.1504</v>
      </c>
      <c r="J11" s="17">
        <v>0</v>
      </c>
      <c r="K11" s="17">
        <v>13301.3</v>
      </c>
      <c r="L11" s="17">
        <f t="shared" si="2"/>
        <v>13301.3</v>
      </c>
      <c r="M11" s="17">
        <v>10507.972</v>
      </c>
      <c r="N11" s="25" t="s">
        <v>3</v>
      </c>
      <c r="O11" s="24" t="s">
        <v>106</v>
      </c>
      <c r="P11" s="25" t="s">
        <v>3</v>
      </c>
      <c r="Q11" s="25" t="s">
        <v>69</v>
      </c>
    </row>
    <row r="12" spans="1:17" ht="48.75" customHeight="1">
      <c r="A12" s="44" t="s">
        <v>124</v>
      </c>
      <c r="B12" s="23">
        <v>0</v>
      </c>
      <c r="C12" s="23">
        <v>875</v>
      </c>
      <c r="D12" s="23">
        <f>C12-B12</f>
        <v>875</v>
      </c>
      <c r="E12" s="50">
        <v>848.75</v>
      </c>
      <c r="F12" s="23">
        <v>0</v>
      </c>
      <c r="G12" s="23">
        <v>1704.1</v>
      </c>
      <c r="H12" s="23">
        <f>G12-F12</f>
        <v>1704.1</v>
      </c>
      <c r="I12" s="23">
        <v>1652.977</v>
      </c>
      <c r="J12" s="23">
        <v>0</v>
      </c>
      <c r="K12" s="23">
        <v>307.5</v>
      </c>
      <c r="L12" s="23">
        <f>K12-J12</f>
        <v>307.5</v>
      </c>
      <c r="M12" s="23">
        <v>298.275</v>
      </c>
      <c r="N12" s="27" t="s">
        <v>3</v>
      </c>
      <c r="O12" s="27" t="s">
        <v>136</v>
      </c>
      <c r="P12" s="27" t="s">
        <v>3</v>
      </c>
      <c r="Q12" s="27" t="s">
        <v>129</v>
      </c>
    </row>
    <row r="13" spans="1:17" ht="25.5">
      <c r="A13" s="43" t="s">
        <v>38</v>
      </c>
      <c r="B13" s="20">
        <v>229.1</v>
      </c>
      <c r="C13" s="20">
        <v>117.2</v>
      </c>
      <c r="D13" s="20">
        <f t="shared" si="0"/>
        <v>-111.89999999999999</v>
      </c>
      <c r="E13" s="20"/>
      <c r="F13" s="20">
        <v>229.1</v>
      </c>
      <c r="G13" s="20">
        <v>117.2</v>
      </c>
      <c r="H13" s="20">
        <f t="shared" si="1"/>
        <v>-111.89999999999999</v>
      </c>
      <c r="I13" s="20"/>
      <c r="J13" s="20">
        <v>229.1</v>
      </c>
      <c r="K13" s="20">
        <v>117.2</v>
      </c>
      <c r="L13" s="20">
        <f t="shared" si="2"/>
        <v>-111.89999999999999</v>
      </c>
      <c r="M13" s="20"/>
      <c r="N13" s="25" t="s">
        <v>52</v>
      </c>
      <c r="O13" s="25" t="s">
        <v>107</v>
      </c>
      <c r="P13" s="25" t="s">
        <v>52</v>
      </c>
      <c r="Q13" s="25" t="s">
        <v>39</v>
      </c>
    </row>
    <row r="14" spans="1:17" ht="25.5">
      <c r="A14" s="34" t="s">
        <v>40</v>
      </c>
      <c r="B14" s="17">
        <v>292</v>
      </c>
      <c r="C14" s="17">
        <v>292</v>
      </c>
      <c r="D14" s="17">
        <f t="shared" si="0"/>
        <v>0</v>
      </c>
      <c r="E14" s="17"/>
      <c r="F14" s="17">
        <v>292</v>
      </c>
      <c r="G14" s="17">
        <v>292</v>
      </c>
      <c r="H14" s="17">
        <f t="shared" si="1"/>
        <v>0</v>
      </c>
      <c r="I14" s="17"/>
      <c r="J14" s="17">
        <v>292</v>
      </c>
      <c r="K14" s="17">
        <v>292</v>
      </c>
      <c r="L14" s="17">
        <f t="shared" si="2"/>
        <v>0</v>
      </c>
      <c r="M14" s="17"/>
      <c r="N14" s="25" t="s">
        <v>3</v>
      </c>
      <c r="O14" s="25" t="s">
        <v>107</v>
      </c>
      <c r="P14" s="25" t="s">
        <v>3</v>
      </c>
      <c r="Q14" s="25" t="s">
        <v>41</v>
      </c>
    </row>
    <row r="15" spans="1:17" ht="29.25" customHeight="1">
      <c r="A15" s="34" t="s">
        <v>10</v>
      </c>
      <c r="B15" s="17">
        <v>470.4</v>
      </c>
      <c r="C15" s="17">
        <v>470.4</v>
      </c>
      <c r="D15" s="17">
        <f t="shared" si="0"/>
        <v>0</v>
      </c>
      <c r="E15" s="17"/>
      <c r="F15" s="17">
        <v>470.4</v>
      </c>
      <c r="G15" s="17">
        <v>470.4</v>
      </c>
      <c r="H15" s="17">
        <f t="shared" si="1"/>
        <v>0</v>
      </c>
      <c r="I15" s="17"/>
      <c r="J15" s="17">
        <v>470.4</v>
      </c>
      <c r="K15" s="17">
        <v>470.4</v>
      </c>
      <c r="L15" s="17">
        <f t="shared" si="2"/>
        <v>0</v>
      </c>
      <c r="M15" s="17"/>
      <c r="N15" s="25" t="s">
        <v>3</v>
      </c>
      <c r="O15" s="25" t="s">
        <v>107</v>
      </c>
      <c r="P15" s="25" t="s">
        <v>3</v>
      </c>
      <c r="Q15" s="25" t="s">
        <v>42</v>
      </c>
    </row>
    <row r="16" spans="1:17" ht="29.25" customHeight="1">
      <c r="A16" s="34" t="s">
        <v>123</v>
      </c>
      <c r="B16" s="17">
        <v>0</v>
      </c>
      <c r="C16" s="17">
        <v>4</v>
      </c>
      <c r="D16" s="17">
        <f t="shared" si="0"/>
        <v>4</v>
      </c>
      <c r="E16" s="17"/>
      <c r="F16" s="17">
        <v>0</v>
      </c>
      <c r="G16" s="17">
        <v>0</v>
      </c>
      <c r="H16" s="17">
        <f t="shared" si="1"/>
        <v>0</v>
      </c>
      <c r="I16" s="17"/>
      <c r="J16" s="17">
        <v>0</v>
      </c>
      <c r="K16" s="17">
        <v>4</v>
      </c>
      <c r="L16" s="17">
        <f t="shared" si="2"/>
        <v>4</v>
      </c>
      <c r="M16" s="17"/>
      <c r="N16" s="25" t="s">
        <v>3</v>
      </c>
      <c r="O16" s="25" t="s">
        <v>107</v>
      </c>
      <c r="P16" s="25" t="s">
        <v>3</v>
      </c>
      <c r="Q16" s="25" t="s">
        <v>122</v>
      </c>
    </row>
    <row r="17" spans="1:17" ht="38.25">
      <c r="A17" s="34" t="s">
        <v>13</v>
      </c>
      <c r="B17" s="17">
        <v>3165.6</v>
      </c>
      <c r="C17" s="17">
        <v>3165.6</v>
      </c>
      <c r="D17" s="17">
        <f t="shared" si="0"/>
        <v>0</v>
      </c>
      <c r="E17" s="17"/>
      <c r="F17" s="17">
        <v>3165.6</v>
      </c>
      <c r="G17" s="17">
        <v>3165.6</v>
      </c>
      <c r="H17" s="17">
        <f t="shared" si="1"/>
        <v>0</v>
      </c>
      <c r="I17" s="17"/>
      <c r="J17" s="17">
        <v>3165.6</v>
      </c>
      <c r="K17" s="17">
        <v>3165.6</v>
      </c>
      <c r="L17" s="17">
        <f t="shared" si="2"/>
        <v>0</v>
      </c>
      <c r="M17" s="17"/>
      <c r="N17" s="25" t="s">
        <v>52</v>
      </c>
      <c r="O17" s="25" t="s">
        <v>107</v>
      </c>
      <c r="P17" s="25" t="s">
        <v>52</v>
      </c>
      <c r="Q17" s="25" t="s">
        <v>17</v>
      </c>
    </row>
    <row r="18" spans="1:17" s="10" customFormat="1" ht="39.75" customHeight="1">
      <c r="A18" s="44" t="s">
        <v>71</v>
      </c>
      <c r="B18" s="23">
        <v>0</v>
      </c>
      <c r="C18" s="23">
        <v>0</v>
      </c>
      <c r="D18" s="23">
        <f t="shared" si="0"/>
        <v>0</v>
      </c>
      <c r="E18" s="23"/>
      <c r="F18" s="23">
        <v>400</v>
      </c>
      <c r="G18" s="23">
        <v>500</v>
      </c>
      <c r="H18" s="23">
        <f t="shared" si="1"/>
        <v>100</v>
      </c>
      <c r="I18" s="23"/>
      <c r="J18" s="23">
        <v>0</v>
      </c>
      <c r="K18" s="23">
        <v>0</v>
      </c>
      <c r="L18" s="23">
        <f t="shared" si="2"/>
        <v>0</v>
      </c>
      <c r="M18" s="23"/>
      <c r="N18" s="27" t="s">
        <v>52</v>
      </c>
      <c r="O18" s="27" t="s">
        <v>107</v>
      </c>
      <c r="P18" s="27" t="s">
        <v>52</v>
      </c>
      <c r="Q18" s="27" t="s">
        <v>130</v>
      </c>
    </row>
    <row r="19" spans="1:17" s="10" customFormat="1" ht="24" customHeight="1">
      <c r="A19" s="34" t="s">
        <v>125</v>
      </c>
      <c r="B19" s="17">
        <v>0</v>
      </c>
      <c r="C19" s="17">
        <v>0</v>
      </c>
      <c r="D19" s="17">
        <f>C19-B19</f>
        <v>0</v>
      </c>
      <c r="E19" s="17"/>
      <c r="F19" s="17">
        <v>0</v>
      </c>
      <c r="G19" s="17">
        <v>24445.2</v>
      </c>
      <c r="H19" s="17">
        <f>G19-F19</f>
        <v>24445.2</v>
      </c>
      <c r="I19" s="17">
        <f>G19*0.83</f>
        <v>20289.516</v>
      </c>
      <c r="J19" s="17">
        <v>0</v>
      </c>
      <c r="K19" s="17">
        <v>88896.7</v>
      </c>
      <c r="L19" s="17">
        <f>K19-J19</f>
        <v>88896.7</v>
      </c>
      <c r="M19" s="17">
        <f>K19*0.83</f>
        <v>73784.261</v>
      </c>
      <c r="N19" s="25" t="s">
        <v>52</v>
      </c>
      <c r="O19" s="25" t="s">
        <v>108</v>
      </c>
      <c r="P19" s="25" t="s">
        <v>52</v>
      </c>
      <c r="Q19" s="49" t="s">
        <v>132</v>
      </c>
    </row>
    <row r="20" spans="1:17" s="10" customFormat="1" ht="41.25" customHeight="1">
      <c r="A20" s="35" t="s">
        <v>62</v>
      </c>
      <c r="B20" s="22"/>
      <c r="C20" s="22"/>
      <c r="D20" s="22">
        <f t="shared" si="0"/>
        <v>0</v>
      </c>
      <c r="E20" s="22"/>
      <c r="F20" s="22"/>
      <c r="G20" s="22"/>
      <c r="H20" s="22">
        <f t="shared" si="1"/>
        <v>0</v>
      </c>
      <c r="I20" s="22"/>
      <c r="J20" s="22">
        <v>421.8</v>
      </c>
      <c r="K20" s="22">
        <v>0</v>
      </c>
      <c r="L20" s="22">
        <f t="shared" si="2"/>
        <v>-421.8</v>
      </c>
      <c r="M20" s="22"/>
      <c r="N20" s="24" t="s">
        <v>66</v>
      </c>
      <c r="O20" s="24" t="s">
        <v>108</v>
      </c>
      <c r="P20" s="24" t="s">
        <v>66</v>
      </c>
      <c r="Q20" s="24" t="s">
        <v>63</v>
      </c>
    </row>
    <row r="21" spans="1:17" ht="15" customHeight="1">
      <c r="A21" s="33" t="s">
        <v>76</v>
      </c>
      <c r="B21" s="31">
        <f aca="true" t="shared" si="3" ref="B21:M21">SUM(B22:B53)</f>
        <v>413700.80000000005</v>
      </c>
      <c r="C21" s="31">
        <f>SUM(C22:C53)</f>
        <v>414521.80000000005</v>
      </c>
      <c r="D21" s="31">
        <f t="shared" si="0"/>
        <v>821</v>
      </c>
      <c r="E21" s="31">
        <f t="shared" si="3"/>
        <v>9792.501</v>
      </c>
      <c r="F21" s="31">
        <f t="shared" si="3"/>
        <v>419487.1000000001</v>
      </c>
      <c r="G21" s="31">
        <f>SUM(G22:G53)</f>
        <v>421020.20000000007</v>
      </c>
      <c r="H21" s="31">
        <f t="shared" si="1"/>
        <v>1533.0999999999767</v>
      </c>
      <c r="I21" s="31">
        <f t="shared" si="3"/>
        <v>12443.361</v>
      </c>
      <c r="J21" s="31">
        <f t="shared" si="3"/>
        <v>417022.5000000001</v>
      </c>
      <c r="K21" s="31">
        <f>SUM(K22:K53)</f>
        <v>417131.40000000014</v>
      </c>
      <c r="L21" s="31">
        <f t="shared" si="2"/>
        <v>108.90000000002328</v>
      </c>
      <c r="M21" s="31">
        <f t="shared" si="3"/>
        <v>8906.561000000002</v>
      </c>
      <c r="N21" s="25"/>
      <c r="O21" s="26"/>
      <c r="P21" s="25"/>
      <c r="Q21" s="25"/>
    </row>
    <row r="22" spans="1:17" ht="38.25">
      <c r="A22" s="45" t="s">
        <v>48</v>
      </c>
      <c r="B22" s="17">
        <v>5.9</v>
      </c>
      <c r="C22" s="17">
        <v>5.9</v>
      </c>
      <c r="D22" s="17">
        <f t="shared" si="0"/>
        <v>0</v>
      </c>
      <c r="E22" s="17">
        <f>C22</f>
        <v>5.9</v>
      </c>
      <c r="F22" s="17">
        <v>50.4</v>
      </c>
      <c r="G22" s="17">
        <v>50.4</v>
      </c>
      <c r="H22" s="17">
        <f t="shared" si="1"/>
        <v>0</v>
      </c>
      <c r="I22" s="17">
        <f>G22</f>
        <v>50.4</v>
      </c>
      <c r="J22" s="17">
        <v>2.3</v>
      </c>
      <c r="K22" s="17">
        <v>2.4</v>
      </c>
      <c r="L22" s="17">
        <f t="shared" si="2"/>
        <v>0.10000000000000009</v>
      </c>
      <c r="M22" s="17">
        <f>K22</f>
        <v>2.4</v>
      </c>
      <c r="N22" s="25" t="s">
        <v>66</v>
      </c>
      <c r="O22" s="25" t="s">
        <v>109</v>
      </c>
      <c r="P22" s="25" t="s">
        <v>66</v>
      </c>
      <c r="Q22" s="25" t="s">
        <v>28</v>
      </c>
    </row>
    <row r="23" spans="1:17" ht="38.25">
      <c r="A23" s="36" t="s">
        <v>49</v>
      </c>
      <c r="B23" s="16">
        <v>12.8</v>
      </c>
      <c r="C23" s="16">
        <v>15.2</v>
      </c>
      <c r="D23" s="16">
        <f t="shared" si="0"/>
        <v>2.3999999999999986</v>
      </c>
      <c r="E23" s="16"/>
      <c r="F23" s="16">
        <v>12.8</v>
      </c>
      <c r="G23" s="16">
        <v>15.2</v>
      </c>
      <c r="H23" s="16">
        <f t="shared" si="1"/>
        <v>2.3999999999999986</v>
      </c>
      <c r="I23" s="16"/>
      <c r="J23" s="16">
        <v>12.8</v>
      </c>
      <c r="K23" s="16">
        <v>15.2</v>
      </c>
      <c r="L23" s="16">
        <f t="shared" si="2"/>
        <v>2.3999999999999986</v>
      </c>
      <c r="M23" s="16"/>
      <c r="N23" s="25" t="s">
        <v>66</v>
      </c>
      <c r="O23" s="26" t="s">
        <v>110</v>
      </c>
      <c r="P23" s="25" t="s">
        <v>66</v>
      </c>
      <c r="Q23" s="25" t="s">
        <v>56</v>
      </c>
    </row>
    <row r="24" spans="1:17" ht="12.75">
      <c r="A24" s="36" t="s">
        <v>67</v>
      </c>
      <c r="B24" s="16">
        <v>311.8</v>
      </c>
      <c r="C24" s="16">
        <v>311.8</v>
      </c>
      <c r="D24" s="16">
        <f t="shared" si="0"/>
        <v>0</v>
      </c>
      <c r="E24" s="16">
        <f>B24</f>
        <v>311.8</v>
      </c>
      <c r="F24" s="16"/>
      <c r="G24" s="16"/>
      <c r="H24" s="16">
        <f t="shared" si="1"/>
        <v>0</v>
      </c>
      <c r="I24" s="16"/>
      <c r="J24" s="16"/>
      <c r="K24" s="16"/>
      <c r="L24" s="16">
        <f t="shared" si="2"/>
        <v>0</v>
      </c>
      <c r="M24" s="16"/>
      <c r="N24" s="25" t="s">
        <v>66</v>
      </c>
      <c r="O24" s="26" t="s">
        <v>111</v>
      </c>
      <c r="P24" s="25" t="s">
        <v>66</v>
      </c>
      <c r="Q24" s="25" t="s">
        <v>97</v>
      </c>
    </row>
    <row r="25" spans="1:17" ht="25.5">
      <c r="A25" s="36" t="s">
        <v>27</v>
      </c>
      <c r="B25" s="16">
        <v>349.6</v>
      </c>
      <c r="C25" s="16">
        <v>349.6</v>
      </c>
      <c r="D25" s="16">
        <f t="shared" si="0"/>
        <v>0</v>
      </c>
      <c r="E25" s="16"/>
      <c r="F25" s="16">
        <v>349.6</v>
      </c>
      <c r="G25" s="16">
        <v>349.6</v>
      </c>
      <c r="H25" s="16">
        <f t="shared" si="1"/>
        <v>0</v>
      </c>
      <c r="I25" s="16"/>
      <c r="J25" s="16">
        <v>349.6</v>
      </c>
      <c r="K25" s="16">
        <v>349.6</v>
      </c>
      <c r="L25" s="16">
        <f t="shared" si="2"/>
        <v>0</v>
      </c>
      <c r="M25" s="16"/>
      <c r="N25" s="25" t="s">
        <v>3</v>
      </c>
      <c r="O25" s="26" t="s">
        <v>110</v>
      </c>
      <c r="P25" s="25" t="s">
        <v>66</v>
      </c>
      <c r="Q25" s="25" t="s">
        <v>99</v>
      </c>
    </row>
    <row r="26" spans="1:17" ht="12.75">
      <c r="A26" s="36" t="s">
        <v>29</v>
      </c>
      <c r="B26" s="16">
        <v>92</v>
      </c>
      <c r="C26" s="16">
        <v>92</v>
      </c>
      <c r="D26" s="16">
        <f t="shared" si="0"/>
        <v>0</v>
      </c>
      <c r="E26" s="16"/>
      <c r="F26" s="16">
        <v>92</v>
      </c>
      <c r="G26" s="16">
        <v>92</v>
      </c>
      <c r="H26" s="16">
        <f t="shared" si="1"/>
        <v>0</v>
      </c>
      <c r="I26" s="16"/>
      <c r="J26" s="16">
        <v>92</v>
      </c>
      <c r="K26" s="16">
        <v>92</v>
      </c>
      <c r="L26" s="16">
        <f t="shared" si="2"/>
        <v>0</v>
      </c>
      <c r="M26" s="16"/>
      <c r="N26" s="25" t="s">
        <v>66</v>
      </c>
      <c r="O26" s="26" t="s">
        <v>110</v>
      </c>
      <c r="P26" s="25" t="s">
        <v>66</v>
      </c>
      <c r="Q26" s="25" t="s">
        <v>30</v>
      </c>
    </row>
    <row r="27" spans="1:17" ht="25.5">
      <c r="A27" s="36" t="s">
        <v>31</v>
      </c>
      <c r="B27" s="18">
        <v>1291.2</v>
      </c>
      <c r="C27" s="18">
        <v>1291.2</v>
      </c>
      <c r="D27" s="18">
        <f t="shared" si="0"/>
        <v>0</v>
      </c>
      <c r="E27" s="18">
        <f>B27</f>
        <v>1291.2</v>
      </c>
      <c r="F27" s="18">
        <v>1304.7</v>
      </c>
      <c r="G27" s="18">
        <v>1304.7</v>
      </c>
      <c r="H27" s="18">
        <f t="shared" si="1"/>
        <v>0</v>
      </c>
      <c r="I27" s="18">
        <f>F27</f>
        <v>1304.7</v>
      </c>
      <c r="J27" s="18">
        <v>1357.6</v>
      </c>
      <c r="K27" s="18">
        <v>1357.6</v>
      </c>
      <c r="L27" s="18">
        <f t="shared" si="2"/>
        <v>0</v>
      </c>
      <c r="M27" s="17">
        <f>J27</f>
        <v>1357.6</v>
      </c>
      <c r="N27" s="25" t="s">
        <v>66</v>
      </c>
      <c r="O27" s="26" t="s">
        <v>112</v>
      </c>
      <c r="P27" s="25" t="s">
        <v>66</v>
      </c>
      <c r="Q27" s="25" t="s">
        <v>79</v>
      </c>
    </row>
    <row r="28" spans="1:17" ht="32.25" customHeight="1">
      <c r="A28" s="36" t="s">
        <v>61</v>
      </c>
      <c r="B28" s="18">
        <v>263.8</v>
      </c>
      <c r="C28" s="18">
        <v>263.8</v>
      </c>
      <c r="D28" s="18">
        <f t="shared" si="0"/>
        <v>0</v>
      </c>
      <c r="E28" s="18"/>
      <c r="F28" s="18">
        <v>263.8</v>
      </c>
      <c r="G28" s="18">
        <v>263.8</v>
      </c>
      <c r="H28" s="18">
        <f t="shared" si="1"/>
        <v>0</v>
      </c>
      <c r="I28" s="18"/>
      <c r="J28" s="18">
        <v>263.8</v>
      </c>
      <c r="K28" s="18">
        <v>263.8</v>
      </c>
      <c r="L28" s="18">
        <f t="shared" si="2"/>
        <v>0</v>
      </c>
      <c r="M28" s="17"/>
      <c r="N28" s="25" t="s">
        <v>66</v>
      </c>
      <c r="O28" s="25" t="s">
        <v>110</v>
      </c>
      <c r="P28" s="25" t="s">
        <v>66</v>
      </c>
      <c r="Q28" s="24" t="s">
        <v>100</v>
      </c>
    </row>
    <row r="29" spans="1:17" ht="30.75" customHeight="1">
      <c r="A29" s="36" t="s">
        <v>9</v>
      </c>
      <c r="B29" s="16"/>
      <c r="C29" s="16"/>
      <c r="D29" s="16">
        <f t="shared" si="0"/>
        <v>0</v>
      </c>
      <c r="E29" s="16"/>
      <c r="F29" s="16">
        <v>560</v>
      </c>
      <c r="G29" s="16">
        <v>560</v>
      </c>
      <c r="H29" s="16">
        <f t="shared" si="1"/>
        <v>0</v>
      </c>
      <c r="I29" s="16"/>
      <c r="J29" s="16">
        <v>208</v>
      </c>
      <c r="K29" s="16">
        <v>208</v>
      </c>
      <c r="L29" s="16">
        <f t="shared" si="2"/>
        <v>0</v>
      </c>
      <c r="M29" s="16"/>
      <c r="N29" s="25" t="s">
        <v>66</v>
      </c>
      <c r="O29" s="25" t="s">
        <v>113</v>
      </c>
      <c r="P29" s="25" t="s">
        <v>66</v>
      </c>
      <c r="Q29" s="25" t="s">
        <v>101</v>
      </c>
    </row>
    <row r="30" spans="1:17" ht="56.25" customHeight="1">
      <c r="A30" s="34" t="s">
        <v>21</v>
      </c>
      <c r="B30" s="16">
        <v>62842.5</v>
      </c>
      <c r="C30" s="16">
        <v>62842.5</v>
      </c>
      <c r="D30" s="16">
        <f t="shared" si="0"/>
        <v>0</v>
      </c>
      <c r="E30" s="16"/>
      <c r="F30" s="16">
        <v>62842.5</v>
      </c>
      <c r="G30" s="16">
        <v>62842.5</v>
      </c>
      <c r="H30" s="16">
        <f t="shared" si="1"/>
        <v>0</v>
      </c>
      <c r="I30" s="16"/>
      <c r="J30" s="16">
        <v>62842.5</v>
      </c>
      <c r="K30" s="16">
        <v>62842.5</v>
      </c>
      <c r="L30" s="16">
        <f t="shared" si="2"/>
        <v>0</v>
      </c>
      <c r="M30" s="16"/>
      <c r="N30" s="25" t="s">
        <v>3</v>
      </c>
      <c r="O30" s="26" t="s">
        <v>110</v>
      </c>
      <c r="P30" s="25" t="s">
        <v>3</v>
      </c>
      <c r="Q30" s="25" t="s">
        <v>15</v>
      </c>
    </row>
    <row r="31" spans="1:17" ht="76.5">
      <c r="A31" s="8" t="s">
        <v>22</v>
      </c>
      <c r="B31" s="16">
        <v>155799.2</v>
      </c>
      <c r="C31" s="16">
        <v>155799.2</v>
      </c>
      <c r="D31" s="16">
        <f t="shared" si="0"/>
        <v>0</v>
      </c>
      <c r="E31" s="16"/>
      <c r="F31" s="16">
        <v>155799.2</v>
      </c>
      <c r="G31" s="16">
        <v>155799.2</v>
      </c>
      <c r="H31" s="16">
        <f t="shared" si="1"/>
        <v>0</v>
      </c>
      <c r="I31" s="16"/>
      <c r="J31" s="16">
        <v>155799.2</v>
      </c>
      <c r="K31" s="16">
        <v>155799.2</v>
      </c>
      <c r="L31" s="16">
        <f t="shared" si="2"/>
        <v>0</v>
      </c>
      <c r="M31" s="16"/>
      <c r="N31" s="25" t="s">
        <v>3</v>
      </c>
      <c r="O31" s="26" t="s">
        <v>110</v>
      </c>
      <c r="P31" s="25" t="s">
        <v>3</v>
      </c>
      <c r="Q31" s="25" t="s">
        <v>80</v>
      </c>
    </row>
    <row r="32" spans="1:17" ht="38.25">
      <c r="A32" s="8" t="s">
        <v>18</v>
      </c>
      <c r="B32" s="16">
        <v>1047.9</v>
      </c>
      <c r="C32" s="16">
        <v>1738.1</v>
      </c>
      <c r="D32" s="16">
        <f t="shared" si="0"/>
        <v>690.1999999999998</v>
      </c>
      <c r="E32" s="16"/>
      <c r="F32" s="16">
        <v>1047.9</v>
      </c>
      <c r="G32" s="16">
        <v>1738.1</v>
      </c>
      <c r="H32" s="16">
        <f t="shared" si="1"/>
        <v>690.1999999999998</v>
      </c>
      <c r="I32" s="16"/>
      <c r="J32" s="16">
        <v>1047.9</v>
      </c>
      <c r="K32" s="16">
        <v>1738.1</v>
      </c>
      <c r="L32" s="16">
        <f t="shared" si="2"/>
        <v>690.1999999999998</v>
      </c>
      <c r="M32" s="16"/>
      <c r="N32" s="25" t="s">
        <v>3</v>
      </c>
      <c r="O32" s="26" t="s">
        <v>110</v>
      </c>
      <c r="P32" s="25" t="s">
        <v>3</v>
      </c>
      <c r="Q32" s="25" t="s">
        <v>81</v>
      </c>
    </row>
    <row r="33" spans="1:17" ht="25.5">
      <c r="A33" s="8" t="s">
        <v>14</v>
      </c>
      <c r="B33" s="17">
        <v>956.8</v>
      </c>
      <c r="C33" s="17">
        <v>1050.9</v>
      </c>
      <c r="D33" s="17">
        <f t="shared" si="0"/>
        <v>94.10000000000014</v>
      </c>
      <c r="E33" s="17"/>
      <c r="F33" s="17">
        <v>956.8</v>
      </c>
      <c r="G33" s="17">
        <v>1050.9</v>
      </c>
      <c r="H33" s="17">
        <f t="shared" si="1"/>
        <v>94.10000000000014</v>
      </c>
      <c r="I33" s="17"/>
      <c r="J33" s="17">
        <v>956.8</v>
      </c>
      <c r="K33" s="17">
        <v>1050.9</v>
      </c>
      <c r="L33" s="17">
        <f t="shared" si="2"/>
        <v>94.10000000000014</v>
      </c>
      <c r="M33" s="17"/>
      <c r="N33" s="25" t="s">
        <v>3</v>
      </c>
      <c r="O33" s="26" t="s">
        <v>110</v>
      </c>
      <c r="P33" s="25" t="s">
        <v>3</v>
      </c>
      <c r="Q33" s="25" t="s">
        <v>16</v>
      </c>
    </row>
    <row r="34" spans="1:17" ht="115.5" customHeight="1">
      <c r="A34" s="34" t="s">
        <v>50</v>
      </c>
      <c r="B34" s="16">
        <v>1970.8</v>
      </c>
      <c r="C34" s="16">
        <v>1970.8</v>
      </c>
      <c r="D34" s="16">
        <f t="shared" si="0"/>
        <v>0</v>
      </c>
      <c r="E34" s="16"/>
      <c r="F34" s="16">
        <v>1970.8</v>
      </c>
      <c r="G34" s="16">
        <v>1970.8</v>
      </c>
      <c r="H34" s="16">
        <f t="shared" si="1"/>
        <v>0</v>
      </c>
      <c r="I34" s="16"/>
      <c r="J34" s="16">
        <v>1970.8</v>
      </c>
      <c r="K34" s="16">
        <v>1970.8</v>
      </c>
      <c r="L34" s="16">
        <f t="shared" si="2"/>
        <v>0</v>
      </c>
      <c r="M34" s="16"/>
      <c r="N34" s="25" t="s">
        <v>3</v>
      </c>
      <c r="O34" s="26" t="s">
        <v>110</v>
      </c>
      <c r="P34" s="25" t="s">
        <v>3</v>
      </c>
      <c r="Q34" s="25" t="s">
        <v>82</v>
      </c>
    </row>
    <row r="35" spans="1:17" ht="144.75" customHeight="1">
      <c r="A35" s="34" t="s">
        <v>72</v>
      </c>
      <c r="B35" s="16">
        <v>47633.6</v>
      </c>
      <c r="C35" s="16">
        <v>46963.6</v>
      </c>
      <c r="D35" s="16">
        <f t="shared" si="0"/>
        <v>-670</v>
      </c>
      <c r="E35" s="16"/>
      <c r="F35" s="16">
        <v>47633.6</v>
      </c>
      <c r="G35" s="16">
        <v>46963.6</v>
      </c>
      <c r="H35" s="16">
        <f t="shared" si="1"/>
        <v>-670</v>
      </c>
      <c r="I35" s="16"/>
      <c r="J35" s="16">
        <v>47633.6</v>
      </c>
      <c r="K35" s="16">
        <v>46963.6</v>
      </c>
      <c r="L35" s="16">
        <f t="shared" si="2"/>
        <v>-670</v>
      </c>
      <c r="M35" s="16"/>
      <c r="N35" s="25" t="s">
        <v>2</v>
      </c>
      <c r="O35" s="26" t="s">
        <v>110</v>
      </c>
      <c r="P35" s="25" t="s">
        <v>2</v>
      </c>
      <c r="Q35" s="25" t="s">
        <v>83</v>
      </c>
    </row>
    <row r="36" spans="1:17" ht="63.75">
      <c r="A36" s="8" t="s">
        <v>11</v>
      </c>
      <c r="B36" s="16">
        <v>16735.7</v>
      </c>
      <c r="C36" s="16">
        <v>16735.7</v>
      </c>
      <c r="D36" s="16">
        <f t="shared" si="0"/>
        <v>0</v>
      </c>
      <c r="E36" s="16"/>
      <c r="F36" s="16">
        <v>16735.7</v>
      </c>
      <c r="G36" s="16">
        <v>16735.7</v>
      </c>
      <c r="H36" s="16">
        <f t="shared" si="1"/>
        <v>0</v>
      </c>
      <c r="I36" s="16"/>
      <c r="J36" s="16">
        <v>16735.7</v>
      </c>
      <c r="K36" s="16">
        <v>16735.7</v>
      </c>
      <c r="L36" s="16">
        <f t="shared" si="2"/>
        <v>0</v>
      </c>
      <c r="M36" s="16"/>
      <c r="N36" s="25" t="s">
        <v>2</v>
      </c>
      <c r="O36" s="26" t="s">
        <v>110</v>
      </c>
      <c r="P36" s="25" t="s">
        <v>2</v>
      </c>
      <c r="Q36" s="25" t="s">
        <v>84</v>
      </c>
    </row>
    <row r="37" spans="1:17" ht="79.5" customHeight="1">
      <c r="A37" s="34" t="s">
        <v>32</v>
      </c>
      <c r="B37" s="16">
        <v>8</v>
      </c>
      <c r="C37" s="16">
        <v>0</v>
      </c>
      <c r="D37" s="16">
        <f t="shared" si="0"/>
        <v>-8</v>
      </c>
      <c r="E37" s="16"/>
      <c r="F37" s="16">
        <v>8</v>
      </c>
      <c r="G37" s="16">
        <v>0</v>
      </c>
      <c r="H37" s="16">
        <f t="shared" si="1"/>
        <v>-8</v>
      </c>
      <c r="I37" s="16"/>
      <c r="J37" s="16">
        <v>8</v>
      </c>
      <c r="K37" s="16">
        <v>0</v>
      </c>
      <c r="L37" s="16">
        <f t="shared" si="2"/>
        <v>-8</v>
      </c>
      <c r="M37" s="16"/>
      <c r="N37" s="25" t="s">
        <v>2</v>
      </c>
      <c r="O37" s="26" t="s">
        <v>110</v>
      </c>
      <c r="P37" s="25" t="s">
        <v>2</v>
      </c>
      <c r="Q37" s="25" t="s">
        <v>85</v>
      </c>
    </row>
    <row r="38" spans="1:17" ht="89.25">
      <c r="A38" s="34" t="s">
        <v>126</v>
      </c>
      <c r="B38" s="16"/>
      <c r="C38" s="16"/>
      <c r="D38" s="16">
        <f t="shared" si="0"/>
        <v>0</v>
      </c>
      <c r="E38" s="16"/>
      <c r="F38" s="16">
        <v>0</v>
      </c>
      <c r="G38" s="16">
        <v>1424.3</v>
      </c>
      <c r="H38" s="16">
        <f t="shared" si="1"/>
        <v>1424.3</v>
      </c>
      <c r="I38" s="16">
        <v>1424.3</v>
      </c>
      <c r="J38" s="16"/>
      <c r="K38" s="16"/>
      <c r="L38" s="16">
        <f t="shared" si="2"/>
        <v>0</v>
      </c>
      <c r="M38" s="16"/>
      <c r="N38" s="25" t="s">
        <v>66</v>
      </c>
      <c r="O38" s="26" t="s">
        <v>135</v>
      </c>
      <c r="P38" s="25" t="s">
        <v>66</v>
      </c>
      <c r="Q38" s="25" t="s">
        <v>133</v>
      </c>
    </row>
    <row r="39" spans="1:17" ht="55.5" customHeight="1">
      <c r="A39" s="34" t="s">
        <v>73</v>
      </c>
      <c r="B39" s="16">
        <v>0</v>
      </c>
      <c r="C39" s="16">
        <v>712.2</v>
      </c>
      <c r="D39" s="16">
        <f t="shared" si="0"/>
        <v>712.2</v>
      </c>
      <c r="E39" s="16">
        <f>C39</f>
        <v>712.2</v>
      </c>
      <c r="F39" s="16">
        <v>2136.4</v>
      </c>
      <c r="G39" s="16">
        <v>2136.4</v>
      </c>
      <c r="H39" s="16">
        <f t="shared" si="1"/>
        <v>0</v>
      </c>
      <c r="I39" s="16">
        <f>F39</f>
        <v>2136.4</v>
      </c>
      <c r="J39" s="16"/>
      <c r="K39" s="16"/>
      <c r="L39" s="16">
        <f t="shared" si="2"/>
        <v>0</v>
      </c>
      <c r="M39" s="16"/>
      <c r="N39" s="25" t="s">
        <v>66</v>
      </c>
      <c r="O39" s="26" t="s">
        <v>114</v>
      </c>
      <c r="P39" s="25" t="s">
        <v>66</v>
      </c>
      <c r="Q39" s="25" t="s">
        <v>128</v>
      </c>
    </row>
    <row r="40" spans="1:17" ht="66.75" customHeight="1">
      <c r="A40" s="8" t="s">
        <v>51</v>
      </c>
      <c r="B40" s="16">
        <v>216</v>
      </c>
      <c r="C40" s="16">
        <v>216</v>
      </c>
      <c r="D40" s="16">
        <f t="shared" si="0"/>
        <v>0</v>
      </c>
      <c r="E40" s="16"/>
      <c r="F40" s="16">
        <v>216</v>
      </c>
      <c r="G40" s="16">
        <v>216</v>
      </c>
      <c r="H40" s="16">
        <f t="shared" si="1"/>
        <v>0</v>
      </c>
      <c r="I40" s="16"/>
      <c r="J40" s="16">
        <v>216</v>
      </c>
      <c r="K40" s="16">
        <v>216</v>
      </c>
      <c r="L40" s="16">
        <f t="shared" si="2"/>
        <v>0</v>
      </c>
      <c r="M40" s="16"/>
      <c r="N40" s="25" t="s">
        <v>2</v>
      </c>
      <c r="O40" s="26" t="s">
        <v>110</v>
      </c>
      <c r="P40" s="25" t="s">
        <v>2</v>
      </c>
      <c r="Q40" s="25" t="s">
        <v>89</v>
      </c>
    </row>
    <row r="41" spans="1:17" s="10" customFormat="1" ht="51">
      <c r="A41" s="11" t="s">
        <v>33</v>
      </c>
      <c r="B41" s="30">
        <v>2352.2</v>
      </c>
      <c r="C41" s="30">
        <v>2352.3</v>
      </c>
      <c r="D41" s="30">
        <f t="shared" si="0"/>
        <v>0.1000000000003638</v>
      </c>
      <c r="E41" s="30"/>
      <c r="F41" s="30">
        <v>2352.2</v>
      </c>
      <c r="G41" s="30">
        <v>2352.3</v>
      </c>
      <c r="H41" s="30">
        <f t="shared" si="1"/>
        <v>0.1000000000003638</v>
      </c>
      <c r="I41" s="30"/>
      <c r="J41" s="30">
        <v>2352.2</v>
      </c>
      <c r="K41" s="30">
        <v>2352.3</v>
      </c>
      <c r="L41" s="30">
        <f t="shared" si="2"/>
        <v>0.1000000000003638</v>
      </c>
      <c r="M41" s="30"/>
      <c r="N41" s="27" t="s">
        <v>2</v>
      </c>
      <c r="O41" s="27" t="s">
        <v>110</v>
      </c>
      <c r="P41" s="27" t="s">
        <v>3</v>
      </c>
      <c r="Q41" s="27" t="s">
        <v>88</v>
      </c>
    </row>
    <row r="42" spans="1:17" ht="79.5" customHeight="1">
      <c r="A42" s="8" t="s">
        <v>4</v>
      </c>
      <c r="B42" s="16">
        <v>312.8</v>
      </c>
      <c r="C42" s="16">
        <v>312.8</v>
      </c>
      <c r="D42" s="16">
        <f t="shared" si="0"/>
        <v>0</v>
      </c>
      <c r="E42" s="16"/>
      <c r="F42" s="16">
        <v>312.8</v>
      </c>
      <c r="G42" s="16">
        <v>312.8</v>
      </c>
      <c r="H42" s="16">
        <f t="shared" si="1"/>
        <v>0</v>
      </c>
      <c r="I42" s="16"/>
      <c r="J42" s="16">
        <v>312.8</v>
      </c>
      <c r="K42" s="16">
        <v>312.8</v>
      </c>
      <c r="L42" s="16">
        <f t="shared" si="2"/>
        <v>0</v>
      </c>
      <c r="M42" s="16"/>
      <c r="N42" s="25" t="s">
        <v>2</v>
      </c>
      <c r="O42" s="26" t="s">
        <v>110</v>
      </c>
      <c r="P42" s="25" t="s">
        <v>2</v>
      </c>
      <c r="Q42" s="25" t="s">
        <v>87</v>
      </c>
    </row>
    <row r="43" spans="1:17" ht="27" customHeight="1">
      <c r="A43" s="34" t="s">
        <v>20</v>
      </c>
      <c r="B43" s="16">
        <v>432</v>
      </c>
      <c r="C43" s="16">
        <v>432</v>
      </c>
      <c r="D43" s="16">
        <f t="shared" si="0"/>
        <v>0</v>
      </c>
      <c r="E43" s="16"/>
      <c r="F43" s="16">
        <v>432</v>
      </c>
      <c r="G43" s="16">
        <v>432</v>
      </c>
      <c r="H43" s="16">
        <f t="shared" si="1"/>
        <v>0</v>
      </c>
      <c r="I43" s="16"/>
      <c r="J43" s="16">
        <v>432</v>
      </c>
      <c r="K43" s="16">
        <v>432</v>
      </c>
      <c r="L43" s="16">
        <f t="shared" si="2"/>
        <v>0</v>
      </c>
      <c r="M43" s="16"/>
      <c r="N43" s="25" t="s">
        <v>3</v>
      </c>
      <c r="O43" s="26" t="s">
        <v>110</v>
      </c>
      <c r="P43" s="25" t="s">
        <v>3</v>
      </c>
      <c r="Q43" s="25" t="s">
        <v>34</v>
      </c>
    </row>
    <row r="44" spans="1:17" ht="39" customHeight="1">
      <c r="A44" s="34" t="s">
        <v>35</v>
      </c>
      <c r="B44" s="16">
        <v>184</v>
      </c>
      <c r="C44" s="16">
        <v>184</v>
      </c>
      <c r="D44" s="16">
        <f t="shared" si="0"/>
        <v>0</v>
      </c>
      <c r="E44" s="16"/>
      <c r="F44" s="16">
        <v>184</v>
      </c>
      <c r="G44" s="16">
        <v>184</v>
      </c>
      <c r="H44" s="16">
        <f t="shared" si="1"/>
        <v>0</v>
      </c>
      <c r="I44" s="16"/>
      <c r="J44" s="16">
        <v>184</v>
      </c>
      <c r="K44" s="16">
        <v>184</v>
      </c>
      <c r="L44" s="16">
        <f t="shared" si="2"/>
        <v>0</v>
      </c>
      <c r="M44" s="16"/>
      <c r="N44" s="25" t="s">
        <v>3</v>
      </c>
      <c r="O44" s="26" t="s">
        <v>110</v>
      </c>
      <c r="P44" s="25" t="s">
        <v>3</v>
      </c>
      <c r="Q44" s="25" t="s">
        <v>86</v>
      </c>
    </row>
    <row r="45" spans="1:17" ht="26.25" customHeight="1">
      <c r="A45" s="34" t="s">
        <v>46</v>
      </c>
      <c r="B45" s="16"/>
      <c r="C45" s="16"/>
      <c r="D45" s="16">
        <f t="shared" si="0"/>
        <v>0</v>
      </c>
      <c r="E45" s="16"/>
      <c r="F45" s="16">
        <v>3278.7</v>
      </c>
      <c r="G45" s="16">
        <v>3278.7</v>
      </c>
      <c r="H45" s="16">
        <f t="shared" si="1"/>
        <v>0</v>
      </c>
      <c r="I45" s="16"/>
      <c r="J45" s="16">
        <v>3278.7</v>
      </c>
      <c r="K45" s="16">
        <v>3278.7</v>
      </c>
      <c r="L45" s="16">
        <f t="shared" si="2"/>
        <v>0</v>
      </c>
      <c r="M45" s="16"/>
      <c r="N45" s="25" t="s">
        <v>53</v>
      </c>
      <c r="O45" s="26" t="s">
        <v>110</v>
      </c>
      <c r="P45" s="25" t="s">
        <v>53</v>
      </c>
      <c r="Q45" s="25" t="s">
        <v>36</v>
      </c>
    </row>
    <row r="46" spans="1:17" s="10" customFormat="1" ht="76.5" customHeight="1">
      <c r="A46" s="35" t="s">
        <v>74</v>
      </c>
      <c r="B46" s="19">
        <v>79341.6</v>
      </c>
      <c r="C46" s="19">
        <v>79341.6</v>
      </c>
      <c r="D46" s="19">
        <f t="shared" si="0"/>
        <v>0</v>
      </c>
      <c r="E46" s="19"/>
      <c r="F46" s="19">
        <v>79341.6</v>
      </c>
      <c r="G46" s="19">
        <v>79341.6</v>
      </c>
      <c r="H46" s="19">
        <f t="shared" si="1"/>
        <v>0</v>
      </c>
      <c r="I46" s="19"/>
      <c r="J46" s="19">
        <v>79341.6</v>
      </c>
      <c r="K46" s="19">
        <v>79341.6</v>
      </c>
      <c r="L46" s="19">
        <f t="shared" si="2"/>
        <v>0</v>
      </c>
      <c r="M46" s="19"/>
      <c r="N46" s="24" t="s">
        <v>64</v>
      </c>
      <c r="O46" s="26" t="s">
        <v>110</v>
      </c>
      <c r="P46" s="24" t="s">
        <v>64</v>
      </c>
      <c r="Q46" s="24" t="s">
        <v>98</v>
      </c>
    </row>
    <row r="47" spans="1:17" ht="51.75" customHeight="1">
      <c r="A47" s="34" t="s">
        <v>19</v>
      </c>
      <c r="B47" s="18">
        <v>8454.7</v>
      </c>
      <c r="C47" s="18">
        <v>8454.7</v>
      </c>
      <c r="D47" s="18">
        <f t="shared" si="0"/>
        <v>0</v>
      </c>
      <c r="E47" s="18">
        <f>B47*0.83</f>
        <v>7017.401</v>
      </c>
      <c r="F47" s="18">
        <v>8506.7</v>
      </c>
      <c r="G47" s="18">
        <v>8506.7</v>
      </c>
      <c r="H47" s="18">
        <f t="shared" si="1"/>
        <v>0</v>
      </c>
      <c r="I47" s="18">
        <f>F47*0.83</f>
        <v>7060.561000000001</v>
      </c>
      <c r="J47" s="18">
        <v>8506.7</v>
      </c>
      <c r="K47" s="18">
        <v>8506.7</v>
      </c>
      <c r="L47" s="18">
        <f t="shared" si="2"/>
        <v>0</v>
      </c>
      <c r="M47" s="18">
        <f>J47*0.83</f>
        <v>7060.561000000001</v>
      </c>
      <c r="N47" s="25" t="s">
        <v>53</v>
      </c>
      <c r="O47" s="25" t="s">
        <v>115</v>
      </c>
      <c r="P47" s="25" t="s">
        <v>53</v>
      </c>
      <c r="Q47" s="25" t="s">
        <v>92</v>
      </c>
    </row>
    <row r="48" spans="1:17" ht="39.75" customHeight="1">
      <c r="A48" s="34" t="s">
        <v>37</v>
      </c>
      <c r="B48" s="18">
        <v>454</v>
      </c>
      <c r="C48" s="18">
        <v>454</v>
      </c>
      <c r="D48" s="18">
        <f t="shared" si="0"/>
        <v>0</v>
      </c>
      <c r="E48" s="18">
        <f>B48</f>
        <v>454</v>
      </c>
      <c r="F48" s="18">
        <v>467</v>
      </c>
      <c r="G48" s="18">
        <v>467</v>
      </c>
      <c r="H48" s="18">
        <f t="shared" si="1"/>
        <v>0</v>
      </c>
      <c r="I48" s="18">
        <f>F48</f>
        <v>467</v>
      </c>
      <c r="J48" s="18">
        <v>486</v>
      </c>
      <c r="K48" s="18">
        <v>486</v>
      </c>
      <c r="L48" s="18">
        <f t="shared" si="2"/>
        <v>0</v>
      </c>
      <c r="M48" s="18">
        <f>J48</f>
        <v>486</v>
      </c>
      <c r="N48" s="25" t="s">
        <v>3</v>
      </c>
      <c r="O48" s="25" t="s">
        <v>116</v>
      </c>
      <c r="P48" s="25" t="s">
        <v>3</v>
      </c>
      <c r="Q48" s="25" t="s">
        <v>90</v>
      </c>
    </row>
    <row r="49" spans="1:17" ht="41.25" customHeight="1">
      <c r="A49" s="34" t="s">
        <v>0</v>
      </c>
      <c r="B49" s="16">
        <v>1011.4</v>
      </c>
      <c r="C49" s="16">
        <v>1011.4</v>
      </c>
      <c r="D49" s="16">
        <f t="shared" si="0"/>
        <v>0</v>
      </c>
      <c r="E49" s="16"/>
      <c r="F49" s="16">
        <v>1011.4</v>
      </c>
      <c r="G49" s="16">
        <v>1011.4</v>
      </c>
      <c r="H49" s="16">
        <f t="shared" si="1"/>
        <v>0</v>
      </c>
      <c r="I49" s="16"/>
      <c r="J49" s="16">
        <v>1011.4</v>
      </c>
      <c r="K49" s="16">
        <v>1011.4</v>
      </c>
      <c r="L49" s="16">
        <f t="shared" si="2"/>
        <v>0</v>
      </c>
      <c r="M49" s="16"/>
      <c r="N49" s="25" t="s">
        <v>3</v>
      </c>
      <c r="O49" s="26" t="s">
        <v>117</v>
      </c>
      <c r="P49" s="25" t="s">
        <v>3</v>
      </c>
      <c r="Q49" s="25" t="s">
        <v>91</v>
      </c>
    </row>
    <row r="50" spans="1:17" ht="114.75" customHeight="1">
      <c r="A50" s="34" t="s">
        <v>5</v>
      </c>
      <c r="B50" s="16">
        <v>19950.7</v>
      </c>
      <c r="C50" s="16">
        <v>19950.7</v>
      </c>
      <c r="D50" s="16">
        <f t="shared" si="0"/>
        <v>0</v>
      </c>
      <c r="E50" s="16"/>
      <c r="F50" s="16">
        <v>19950.7</v>
      </c>
      <c r="G50" s="16">
        <v>19950.7</v>
      </c>
      <c r="H50" s="16">
        <f t="shared" si="1"/>
        <v>0</v>
      </c>
      <c r="I50" s="16"/>
      <c r="J50" s="16">
        <v>19950.7</v>
      </c>
      <c r="K50" s="16">
        <v>19950.7</v>
      </c>
      <c r="L50" s="16">
        <f t="shared" si="2"/>
        <v>0</v>
      </c>
      <c r="M50" s="16"/>
      <c r="N50" s="25" t="s">
        <v>3</v>
      </c>
      <c r="O50" s="26" t="s">
        <v>118</v>
      </c>
      <c r="P50" s="25" t="s">
        <v>3</v>
      </c>
      <c r="Q50" s="25" t="s">
        <v>93</v>
      </c>
    </row>
    <row r="51" spans="1:17" ht="104.25" customHeight="1">
      <c r="A51" s="34" t="s">
        <v>58</v>
      </c>
      <c r="B51" s="16">
        <v>160</v>
      </c>
      <c r="C51" s="16">
        <v>160</v>
      </c>
      <c r="D51" s="16">
        <f t="shared" si="0"/>
        <v>0</v>
      </c>
      <c r="E51" s="16"/>
      <c r="F51" s="16">
        <v>160</v>
      </c>
      <c r="G51" s="16">
        <v>160</v>
      </c>
      <c r="H51" s="16">
        <f t="shared" si="1"/>
        <v>0</v>
      </c>
      <c r="I51" s="16"/>
      <c r="J51" s="16">
        <v>160</v>
      </c>
      <c r="K51" s="16">
        <v>160</v>
      </c>
      <c r="L51" s="16">
        <f t="shared" si="2"/>
        <v>0</v>
      </c>
      <c r="M51" s="16"/>
      <c r="N51" s="25" t="s">
        <v>3</v>
      </c>
      <c r="O51" s="26" t="s">
        <v>110</v>
      </c>
      <c r="P51" s="25" t="s">
        <v>3</v>
      </c>
      <c r="Q51" s="25" t="s">
        <v>94</v>
      </c>
    </row>
    <row r="52" spans="1:17" ht="54.75" customHeight="1">
      <c r="A52" s="34" t="s">
        <v>19</v>
      </c>
      <c r="B52" s="16">
        <v>1900.4</v>
      </c>
      <c r="C52" s="16">
        <v>1900.4</v>
      </c>
      <c r="D52" s="16">
        <f t="shared" si="0"/>
        <v>0</v>
      </c>
      <c r="E52" s="16"/>
      <c r="F52" s="16">
        <v>1900.4</v>
      </c>
      <c r="G52" s="16">
        <v>1900.4</v>
      </c>
      <c r="H52" s="16">
        <f t="shared" si="1"/>
        <v>0</v>
      </c>
      <c r="I52" s="16"/>
      <c r="J52" s="16">
        <v>1900.4</v>
      </c>
      <c r="K52" s="16">
        <v>1900.4</v>
      </c>
      <c r="L52" s="16">
        <f t="shared" si="2"/>
        <v>0</v>
      </c>
      <c r="M52" s="16"/>
      <c r="N52" s="25" t="s">
        <v>53</v>
      </c>
      <c r="O52" s="25" t="s">
        <v>110</v>
      </c>
      <c r="P52" s="25" t="s">
        <v>53</v>
      </c>
      <c r="Q52" s="25" t="s">
        <v>95</v>
      </c>
    </row>
    <row r="53" spans="1:17" ht="39" customHeight="1">
      <c r="A53" s="36" t="s">
        <v>12</v>
      </c>
      <c r="B53" s="16">
        <v>9609.4</v>
      </c>
      <c r="C53" s="16">
        <v>9609.4</v>
      </c>
      <c r="D53" s="16">
        <f t="shared" si="0"/>
        <v>0</v>
      </c>
      <c r="E53" s="16"/>
      <c r="F53" s="16">
        <v>9609.4</v>
      </c>
      <c r="G53" s="16">
        <v>9609.4</v>
      </c>
      <c r="H53" s="16">
        <f t="shared" si="1"/>
        <v>0</v>
      </c>
      <c r="I53" s="16"/>
      <c r="J53" s="16">
        <v>9609.4</v>
      </c>
      <c r="K53" s="16">
        <v>9609.4</v>
      </c>
      <c r="L53" s="16">
        <f t="shared" si="2"/>
        <v>0</v>
      </c>
      <c r="M53" s="16"/>
      <c r="N53" s="25" t="s">
        <v>2</v>
      </c>
      <c r="O53" s="26" t="s">
        <v>110</v>
      </c>
      <c r="P53" s="25" t="s">
        <v>2</v>
      </c>
      <c r="Q53" s="25" t="s">
        <v>96</v>
      </c>
    </row>
    <row r="54" spans="1:17" ht="19.5" customHeight="1">
      <c r="A54" s="37" t="s">
        <v>7</v>
      </c>
      <c r="B54" s="31">
        <f>B55</f>
        <v>0</v>
      </c>
      <c r="C54" s="31">
        <f>C55</f>
        <v>17569.2</v>
      </c>
      <c r="D54" s="31">
        <f t="shared" si="0"/>
        <v>17569.2</v>
      </c>
      <c r="E54" s="31">
        <f>E55</f>
        <v>17569.2</v>
      </c>
      <c r="F54" s="31">
        <f>F55</f>
        <v>0</v>
      </c>
      <c r="G54" s="31">
        <f>G55</f>
        <v>17569.2</v>
      </c>
      <c r="H54" s="31">
        <f t="shared" si="1"/>
        <v>17569.2</v>
      </c>
      <c r="I54" s="31">
        <f>I55</f>
        <v>17569.2</v>
      </c>
      <c r="J54" s="31">
        <f>J55</f>
        <v>0</v>
      </c>
      <c r="K54" s="31">
        <f>K55</f>
        <v>17569.2</v>
      </c>
      <c r="L54" s="31">
        <f t="shared" si="2"/>
        <v>17569.2</v>
      </c>
      <c r="M54" s="31">
        <f>M55</f>
        <v>17569.2</v>
      </c>
      <c r="N54" s="28"/>
      <c r="O54" s="29"/>
      <c r="P54" s="28"/>
      <c r="Q54" s="28"/>
    </row>
    <row r="55" spans="1:17" ht="54" customHeight="1">
      <c r="A55" s="46" t="s">
        <v>127</v>
      </c>
      <c r="B55" s="47">
        <v>0</v>
      </c>
      <c r="C55" s="47">
        <v>17569.2</v>
      </c>
      <c r="D55" s="47">
        <f t="shared" si="0"/>
        <v>17569.2</v>
      </c>
      <c r="E55" s="47">
        <f>C55</f>
        <v>17569.2</v>
      </c>
      <c r="F55" s="47">
        <v>0</v>
      </c>
      <c r="G55" s="47">
        <v>17569.2</v>
      </c>
      <c r="H55" s="47">
        <f t="shared" si="1"/>
        <v>17569.2</v>
      </c>
      <c r="I55" s="47">
        <f>G55</f>
        <v>17569.2</v>
      </c>
      <c r="J55" s="47">
        <v>0</v>
      </c>
      <c r="K55" s="47">
        <v>17569.2</v>
      </c>
      <c r="L55" s="47">
        <f t="shared" si="2"/>
        <v>17569.2</v>
      </c>
      <c r="M55" s="47">
        <f>K55</f>
        <v>17569.2</v>
      </c>
      <c r="N55" s="48" t="s">
        <v>3</v>
      </c>
      <c r="O55" s="26" t="s">
        <v>134</v>
      </c>
      <c r="P55" s="48" t="s">
        <v>3</v>
      </c>
      <c r="Q55" s="25" t="s">
        <v>131</v>
      </c>
    </row>
    <row r="56" spans="1:17" ht="21" customHeight="1">
      <c r="A56" s="38" t="s">
        <v>6</v>
      </c>
      <c r="B56" s="21">
        <f>SUM(B21+B6+B7+B54)</f>
        <v>687265.4</v>
      </c>
      <c r="C56" s="21">
        <f>SUM(C21+C6+C7+C54)</f>
        <v>714248.6</v>
      </c>
      <c r="D56" s="21">
        <f t="shared" si="0"/>
        <v>26983.199999999953</v>
      </c>
      <c r="E56" s="21">
        <f>SUM(E21+E6+E7+E54)</f>
        <v>43867.0564</v>
      </c>
      <c r="F56" s="21">
        <f>SUM(F21+F6+F7+F54)</f>
        <v>662562.9000000001</v>
      </c>
      <c r="G56" s="21">
        <f>SUM(G21+G6+G7+G54)</f>
        <v>721259.5</v>
      </c>
      <c r="H56" s="21">
        <f t="shared" si="1"/>
        <v>58696.59999999986</v>
      </c>
      <c r="I56" s="21">
        <f>SUM(I21+I6+I7+I54)</f>
        <v>67932.4044</v>
      </c>
      <c r="J56" s="21">
        <f>SUM(J21+J6+J7+J54)</f>
        <v>650051.2000000002</v>
      </c>
      <c r="K56" s="21">
        <f>SUM(K21+K6+K7+K54)</f>
        <v>771705.1000000001</v>
      </c>
      <c r="L56" s="21">
        <f t="shared" si="2"/>
        <v>121653.8999999999</v>
      </c>
      <c r="M56" s="21">
        <f>SUM(M21+M6+M7+M54)</f>
        <v>116287.633</v>
      </c>
      <c r="N56" s="4"/>
      <c r="O56" s="7"/>
      <c r="P56" s="4"/>
      <c r="Q56" s="14"/>
    </row>
    <row r="57" ht="12.75">
      <c r="A57" s="39"/>
    </row>
    <row r="58" ht="12.75">
      <c r="A58" s="39"/>
    </row>
    <row r="59" spans="1:17" ht="12.75">
      <c r="A59" s="40" t="s">
        <v>78</v>
      </c>
      <c r="B59" s="15">
        <f>B10+B12+B18+B41</f>
        <v>8172.3</v>
      </c>
      <c r="C59" s="15">
        <f>C10+C12+C18+C41</f>
        <v>9047.400000000001</v>
      </c>
      <c r="D59" s="31">
        <f>C59-B59</f>
        <v>875.1000000000013</v>
      </c>
      <c r="E59" s="15">
        <f>E10+E12+E18+E41</f>
        <v>5679.433</v>
      </c>
      <c r="F59" s="15">
        <f>F10+F12+F18+F41</f>
        <v>8992.2</v>
      </c>
      <c r="G59" s="15">
        <f>G10+G12+G18+G41</f>
        <v>10796.400000000001</v>
      </c>
      <c r="H59" s="31">
        <f>G59-F59</f>
        <v>1804.2000000000007</v>
      </c>
      <c r="I59" s="15">
        <f>I10+I12+I18+I41</f>
        <v>6832.177</v>
      </c>
      <c r="J59" s="15">
        <f>J10+J12+J18+J41</f>
        <v>8643</v>
      </c>
      <c r="K59" s="15">
        <f>K10+K12+K18+K41</f>
        <v>8950.6</v>
      </c>
      <c r="L59" s="31">
        <f>K59-J59</f>
        <v>307.60000000000036</v>
      </c>
      <c r="M59" s="15">
        <f>M10+M12+M18+M41</f>
        <v>5519.638999999999</v>
      </c>
      <c r="N59" s="1"/>
      <c r="O59" s="1"/>
      <c r="P59" s="1"/>
      <c r="Q59" s="13"/>
    </row>
    <row r="61" ht="15.75">
      <c r="A61" s="54" t="s">
        <v>138</v>
      </c>
    </row>
  </sheetData>
  <sheetProtection/>
  <mergeCells count="4">
    <mergeCell ref="B4:E4"/>
    <mergeCell ref="F4:I4"/>
    <mergeCell ref="J4:M4"/>
    <mergeCell ref="B3:M3"/>
  </mergeCells>
  <printOptions/>
  <pageMargins left="0.1968503937007874" right="0.1968503937007874" top="1.1811023622047245" bottom="0.5905511811023623" header="0.31496062992125984" footer="0.31496062992125984"/>
  <pageSetup fitToHeight="1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Васильевна</dc:creator>
  <cp:keywords/>
  <dc:description/>
  <cp:lastModifiedBy>ASFR</cp:lastModifiedBy>
  <cp:lastPrinted>2020-12-15T03:38:08Z</cp:lastPrinted>
  <dcterms:created xsi:type="dcterms:W3CDTF">2011-07-11T04:44:39Z</dcterms:created>
  <dcterms:modified xsi:type="dcterms:W3CDTF">2020-12-15T03:39:17Z</dcterms:modified>
  <cp:category/>
  <cp:version/>
  <cp:contentType/>
  <cp:contentStatus/>
</cp:coreProperties>
</file>