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65" yWindow="165" windowWidth="17190" windowHeight="11025" activeTab="0"/>
  </bookViews>
  <sheets>
    <sheet name="Лист1" sheetId="1" r:id="rId1"/>
    <sheet name="Лист2" sheetId="2" r:id="rId2"/>
    <sheet name="Лист3" sheetId="3" r:id="rId3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sharedStrings.xml><?xml version="1.0" encoding="utf-8"?>
<sst xmlns="http://schemas.openxmlformats.org/spreadsheetml/2006/main" count="3413" uniqueCount="604">
  <si>
    <t>МЦП "Отдых, оздоровление и занятость детей и подростков Крапивинского муниципального района"</t>
  </si>
  <si>
    <t>795 0043</t>
  </si>
  <si>
    <t>Муниципальная целевая программа "Молодежь Крапивинского района"</t>
  </si>
  <si>
    <t>795 0046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</si>
  <si>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</si>
  <si>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</t>
  </si>
  <si>
    <t>452 9900</t>
  </si>
  <si>
    <t>520 5200</t>
  </si>
  <si>
    <t>Подпрограмма "Организация круглогодичного отдыха, оздоровления и занятости обучающихся, включая оплату проезда по железной дороге, оплату стоимости путевок для отдельных категорий детей, ремонт и оснащение загородных баз отдыха"</t>
  </si>
  <si>
    <t>522 7101</t>
  </si>
  <si>
    <t>522 7104</t>
  </si>
  <si>
    <t>522 7107</t>
  </si>
  <si>
    <t>522 7108</t>
  </si>
  <si>
    <t>Меры социальной поддержки населения по публичным нормативным обязательствам</t>
  </si>
  <si>
    <t>314</t>
  </si>
  <si>
    <t>МЦП "Поддержка образовательных учреждений, талантливых педагогов и одаренных детей"</t>
  </si>
  <si>
    <t>795 0011</t>
  </si>
  <si>
    <t>440</t>
  </si>
  <si>
    <t>Учреждения культуры и мероприятия в сфере культуры и кинематографии</t>
  </si>
  <si>
    <t>440 0200</t>
  </si>
  <si>
    <t>Подключение общедоступных библиотек РФ к сети Интернет и развитие системы библиотечного дела с учетом задачи расширения м\информационных технологий и оцифровки</t>
  </si>
  <si>
    <t>440 0900</t>
  </si>
  <si>
    <t>440 9900</t>
  </si>
  <si>
    <t>440 9901</t>
  </si>
  <si>
    <t>441</t>
  </si>
  <si>
    <t>441 9900</t>
  </si>
  <si>
    <t>442</t>
  </si>
  <si>
    <t>442 9900</t>
  </si>
  <si>
    <t>520 7000</t>
  </si>
  <si>
    <t>522 5100</t>
  </si>
  <si>
    <t>Другие вопросы в области культуры, кинематографии и средств массовой информации</t>
  </si>
  <si>
    <t>470</t>
  </si>
  <si>
    <t>470 9900</t>
  </si>
  <si>
    <t>505</t>
  </si>
  <si>
    <t>Финансовое обеспечение льготных лекарственных средств и изделий медицинского назначения отдельным группам граждан и по категориям заболеваний</t>
  </si>
  <si>
    <t>505 6700</t>
  </si>
  <si>
    <t>520 1800</t>
  </si>
  <si>
    <t xml:space="preserve">Выплаты денежного содержания фельдшерам, занимающим должности врачей-терапевтов, участковых, врачей-педиатров </t>
  </si>
  <si>
    <t>520 6100</t>
  </si>
  <si>
    <t>096</t>
  </si>
  <si>
    <t>096 0100</t>
  </si>
  <si>
    <t>096 0200</t>
  </si>
  <si>
    <t>Реализация государственных функций в области здравоохранения, спорта и туризма</t>
  </si>
  <si>
    <t>485</t>
  </si>
  <si>
    <t>485 9700</t>
  </si>
  <si>
    <t>Финансовое обеспечение отдельных государственных полномочий по организации оказания медицинской помощи в соотвествии с территориальной программой государственных гарантий оказания гражданам РФ бесплатной медицинской помощи (за исключением медицинской помощи, оказываемой в государственных учреждениях здравоохранения Кемеровской области)</t>
  </si>
  <si>
    <t>520 7500</t>
  </si>
  <si>
    <t>795 0037</t>
  </si>
  <si>
    <t>795 0039</t>
  </si>
  <si>
    <t>490</t>
  </si>
  <si>
    <t>Доплаты к пенсиям муниципальных служащих</t>
  </si>
  <si>
    <t>490 2000</t>
  </si>
  <si>
    <t>Пенсии, выплачиваемые организациями сектора государственного управления</t>
  </si>
  <si>
    <t>312</t>
  </si>
  <si>
    <t>907</t>
  </si>
  <si>
    <t>907 9901</t>
  </si>
  <si>
    <t>907 9902</t>
  </si>
  <si>
    <t>122</t>
  </si>
  <si>
    <t>Федеральные целевые программы</t>
  </si>
  <si>
    <t>100</t>
  </si>
  <si>
    <t>Федеральная целевая программа "Социальное развитие села до 2013 года"</t>
  </si>
  <si>
    <t>100 1100</t>
  </si>
  <si>
    <t>100 8820</t>
  </si>
  <si>
    <t>505 1900</t>
  </si>
  <si>
    <t>Пособия и компенсации по публичным нормативным обязательствам</t>
  </si>
  <si>
    <t>313</t>
  </si>
  <si>
    <t>505 2901</t>
  </si>
  <si>
    <t>505 3401</t>
  </si>
  <si>
    <t>505 4500</t>
  </si>
  <si>
    <t>505 4600</t>
  </si>
  <si>
    <t>505 4802</t>
  </si>
  <si>
    <t>Ежемесячное пособие на ребенка (средства областного бюджета)</t>
  </si>
  <si>
    <t>505 5512</t>
  </si>
  <si>
    <t>505 5521</t>
  </si>
  <si>
    <t>Обеспечение мер социальной поддержки ветеранов труда (средства обл.бюджета)</t>
  </si>
  <si>
    <t>505 5522</t>
  </si>
  <si>
    <t xml:space="preserve">Обеспечение мер социальной поддержки реабилитированных лиц </t>
  </si>
  <si>
    <t>505 5532</t>
  </si>
  <si>
    <t>505 7101</t>
  </si>
  <si>
    <t>505 7301</t>
  </si>
  <si>
    <t>505 7801</t>
  </si>
  <si>
    <t>Меры социальной поддержки многодетных матерей</t>
  </si>
  <si>
    <t>505 7901</t>
  </si>
  <si>
    <t>505 8201</t>
  </si>
  <si>
    <t>505 8501</t>
  </si>
  <si>
    <t>505 8601</t>
  </si>
  <si>
    <t>505 8701</t>
  </si>
  <si>
    <t>505 8801</t>
  </si>
  <si>
    <t>505 8901</t>
  </si>
  <si>
    <t>Меры социальной поддержки по оплате жилищно-коммунальных услуг отдельных категорий граждан</t>
  </si>
  <si>
    <t>505 9001</t>
  </si>
  <si>
    <t>505 9101</t>
  </si>
  <si>
    <t>505 9201</t>
  </si>
  <si>
    <t>505 9301</t>
  </si>
  <si>
    <t>505 9501</t>
  </si>
  <si>
    <t>505 9502</t>
  </si>
  <si>
    <t>Приобретение товаров, работ, услуг в пользу граждан</t>
  </si>
  <si>
    <t>323</t>
  </si>
  <si>
    <t>505 9503</t>
  </si>
  <si>
    <t>505 9701</t>
  </si>
  <si>
    <t>505 9800</t>
  </si>
  <si>
    <t>505 9901</t>
  </si>
  <si>
    <t>Проведение социально значимых мероприятий</t>
  </si>
  <si>
    <t>520 7900</t>
  </si>
  <si>
    <t>522 0504</t>
  </si>
  <si>
    <t>522 6702</t>
  </si>
  <si>
    <t>МЦП "Улучшение жилищных условий граждан, молодых семей и молодых специалистов, проживающих в сельской местности"</t>
  </si>
  <si>
    <t>795 0036</t>
  </si>
  <si>
    <t>3405300</t>
  </si>
  <si>
    <t>Содержание государственного учреждения «Служба оперативного контроля за работой систем жизнеобеспечения»</t>
  </si>
  <si>
    <t>Жилищно-коммунальное хозяйство</t>
  </si>
  <si>
    <t>5220506</t>
  </si>
  <si>
    <t>Подпрограмма «Обеспечение земельных участков коммунальной инфраструктурой в целях жилищного строительства»</t>
  </si>
  <si>
    <t>0502</t>
  </si>
  <si>
    <t>Коммунальное хозяйство</t>
  </si>
  <si>
    <t>5226802</t>
  </si>
  <si>
    <t>Подпрограмма «Обеспечение энергетической эффективности и энергосбережения на территории Кемеровской области»</t>
  </si>
  <si>
    <t>0505</t>
  </si>
  <si>
    <t>Другие вопросы в области жилищно-коммунального хозяйства</t>
  </si>
  <si>
    <t>0600</t>
  </si>
  <si>
    <t>Охрана окружающей среды</t>
  </si>
  <si>
    <t>0603</t>
  </si>
  <si>
    <t>Охрана объектов растительного и животного мира и среды их обитания</t>
  </si>
  <si>
    <t>0605</t>
  </si>
  <si>
    <t>Другие вопросы в области охраны окружающей среды</t>
  </si>
  <si>
    <t>0700</t>
  </si>
  <si>
    <t>Образование</t>
  </si>
  <si>
    <t>Дошкольное образование</t>
  </si>
  <si>
    <t>Общее образование</t>
  </si>
  <si>
    <t>Школы-интернаты</t>
  </si>
  <si>
    <t>Учреждения по внешкольной работе с детьми</t>
  </si>
  <si>
    <t>5200000</t>
  </si>
  <si>
    <t>Иные безвозмездные и безвозвратные перечисления</t>
  </si>
  <si>
    <t>0704</t>
  </si>
  <si>
    <t>Среднее профессиональное образование</t>
  </si>
  <si>
    <t>4279900</t>
  </si>
  <si>
    <t>0705</t>
  </si>
  <si>
    <t>Профессиональная подготовка, переподготовка и повышение квалификации</t>
  </si>
  <si>
    <t>2190000</t>
  </si>
  <si>
    <t>Мероприятия по гражданской обороне</t>
  </si>
  <si>
    <t>4299900</t>
  </si>
  <si>
    <t>0706</t>
  </si>
  <si>
    <t>Высшее и послевузовское профессиональное образование</t>
  </si>
  <si>
    <t>4309900</t>
  </si>
  <si>
    <t>0707</t>
  </si>
  <si>
    <t>Молодежная политика и оздоровление детей</t>
  </si>
  <si>
    <t>4310000</t>
  </si>
  <si>
    <t>Организационно-воспитательная работа с молодежью</t>
  </si>
  <si>
    <t>0709</t>
  </si>
  <si>
    <t>Другие вопросы в области образования</t>
  </si>
  <si>
    <t>4350000</t>
  </si>
  <si>
    <t>Учреждения, обеспечивающие предоставление услуг в сфере образования</t>
  </si>
  <si>
    <t>4359900</t>
  </si>
  <si>
    <t>4359902</t>
  </si>
  <si>
    <t>Учреждения, обеспечивающие предоставление услуг в сфере образования Кемеровской области</t>
  </si>
  <si>
    <t>5227100</t>
  </si>
  <si>
    <t>Региональная целевая программа «Развитие системы образования и повышения уровня потребности в образовании населения Кемеровской области»</t>
  </si>
  <si>
    <t>5227101</t>
  </si>
  <si>
    <t>Подпрограмма «Развитие системы образования в Кемеровской области»</t>
  </si>
  <si>
    <t>Культура</t>
  </si>
  <si>
    <t>Музеи и постоянные выставки</t>
  </si>
  <si>
    <t>Библиотеки</t>
  </si>
  <si>
    <t>023</t>
  </si>
  <si>
    <t>Мероприятия по поддержке и развитию культуры, искусства, кинематографии, средств массовой информации и архивного дела</t>
  </si>
  <si>
    <t>0802</t>
  </si>
  <si>
    <t>Кинематография</t>
  </si>
  <si>
    <t>4508500</t>
  </si>
  <si>
    <t>Государственная поддержка в сфере культуры, кинематографии, средств массовой информации</t>
  </si>
  <si>
    <t>0803</t>
  </si>
  <si>
    <t>Телевидение и радиовещание</t>
  </si>
  <si>
    <t>5221200</t>
  </si>
  <si>
    <t>Региональная целевая программа «Пресса»</t>
  </si>
  <si>
    <t>Периодическая печать и издательства</t>
  </si>
  <si>
    <t>Больницы, клиники, госпитали, медико-санитарные части</t>
  </si>
  <si>
    <t>Физическая культура и спорт</t>
  </si>
  <si>
    <t>0910</t>
  </si>
  <si>
    <t>Другие вопросы в области здравоохранения, физической культуры и спорта</t>
  </si>
  <si>
    <t>4699900</t>
  </si>
  <si>
    <t>4860000</t>
  </si>
  <si>
    <t>Дома ребенка</t>
  </si>
  <si>
    <t>4869900</t>
  </si>
  <si>
    <t>067</t>
  </si>
  <si>
    <t>Мероприятия в области здравоохранения</t>
  </si>
  <si>
    <t>Социальная политика</t>
  </si>
  <si>
    <t>Пенсионное обеспечение</t>
  </si>
  <si>
    <t>Пенсии</t>
  </si>
  <si>
    <t>Социальное обслуживание населения</t>
  </si>
  <si>
    <t>1003</t>
  </si>
  <si>
    <t>Социальное обеспечение населения</t>
  </si>
  <si>
    <t>5050000</t>
  </si>
  <si>
    <t>Социальная помощь</t>
  </si>
  <si>
    <t>009</t>
  </si>
  <si>
    <t>Фонд компенсаций</t>
  </si>
  <si>
    <t>5053700</t>
  </si>
  <si>
    <t>Обеспечение равной доступности услуг общественного транспорта на территории соответствующего субъекта Российской Федерации для отдельных категорий граждан, оказание мер социальной поддержки которым относится к ведению Российской Федерации и субъектов Российской Федерации</t>
  </si>
  <si>
    <t>Председатель Совета народных депутатов Крапивинского района</t>
  </si>
  <si>
    <t>5056400</t>
  </si>
  <si>
    <t>Компенсации членам семей погибших военнослужащих</t>
  </si>
  <si>
    <t>Меры социальной поддержки многодетных семей</t>
  </si>
  <si>
    <t>Меры социальной поддержки отдельных категорий граждан</t>
  </si>
  <si>
    <t>Меры социальной поддержки участников образовательного процесса</t>
  </si>
  <si>
    <t>Открытие и ежемесячное зачисление денежных средств для детей-сирот и детей, оставшихся без попечения родителей, на специальные накопительные банковские счета</t>
  </si>
  <si>
    <t>5220503</t>
  </si>
  <si>
    <t>Подпрограмма «Обеспечение жилыми помещениями участников федеральной подпрограммы»</t>
  </si>
  <si>
    <t>5220505</t>
  </si>
  <si>
    <t>Подпрограмма «Развитие ипотечного жилищного кредитования»</t>
  </si>
  <si>
    <t>Охрана семьи и детства</t>
  </si>
  <si>
    <t>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учреждениях образовательных учреждениях</t>
  </si>
  <si>
    <t>Организация предоставления общедоступного и бесплатного общего образования по основным образовательным программам в специальных учебно-вспомогательных учреждениях для обучающихся, воспитанников с отклонениями в развитии</t>
  </si>
  <si>
    <t>Другие вопросы в области социальной политики</t>
  </si>
  <si>
    <t>5201800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</si>
  <si>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</si>
  <si>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1103</t>
  </si>
  <si>
    <t>Субвенции бюджетам субъектов Российской Федерации и муниципальных образований</t>
  </si>
  <si>
    <t>Создание и функционирование комиссий по делам несовершеннолетних и защите их прав</t>
  </si>
  <si>
    <t>Социальная поддержка и социальное обслуживание населения в части содержания органов местного самоуправления</t>
  </si>
  <si>
    <t>Осуществление первичного воинского учета на территориях, где отсутствуют военные комиссариаты</t>
  </si>
  <si>
    <t>Детские дошкольные учреждения</t>
  </si>
  <si>
    <t>Детские дома</t>
  </si>
  <si>
    <t>Обеспечение мер социальной поддержки для лиц, награжденных знаком «Почетный донор СССР», «Почетный донор России»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</si>
  <si>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</si>
  <si>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Социальная поддержка граждан, достигших возраста 70 лет</t>
  </si>
  <si>
    <t>Государственная социальная помощь малоимущим семьям и малоимущим одиноко проживающим гражданам</t>
  </si>
  <si>
    <t>Компенсация отдельным категориям семей, имеющих детей</t>
  </si>
  <si>
    <t>Денежная выплата отдельным категориям граждан</t>
  </si>
  <si>
    <t>Назначение и выплата пенсий Кемеровской области</t>
  </si>
  <si>
    <t>Меры социальной поддержки отдельных категорий работников культуры</t>
  </si>
  <si>
    <t>Обеспечение обучающихся, воспитанников при выпуске из общеобразовательных учреждений для детей-сирот и детей, оставшихся без попечения родителей, одеждой, обувью, единовременным денежным пособием</t>
  </si>
  <si>
    <t>5227600</t>
  </si>
  <si>
    <t>Региональная целевая программа «Пожарная безопасность Кемеровской области»</t>
  </si>
  <si>
    <t>5227700</t>
  </si>
  <si>
    <t>Региональная целевая программа «Совершенствование службы медицины катастроф Кемеровской области»</t>
  </si>
  <si>
    <t>Меры социальной поддержки работников муниципальных учреждений социального обслуживания в виде пособий и компенсации</t>
  </si>
  <si>
    <t>9900</t>
  </si>
  <si>
    <t>9999</t>
  </si>
  <si>
    <t>999</t>
  </si>
  <si>
    <t>Вариант=Б2008-2010 2 чт в БК 74н;
Табл=Расходы (общие);
ФинГод=1;
РАСП (74н)=000;
ЭК (74н)=000;</t>
  </si>
  <si>
    <t>Вариант=Б2008-2010 2 чт в БК 74н;
Табл=Расходы (общие);
ФинГод=2;
РАСП (74н)=000;
ЭК (74н)=000;</t>
  </si>
  <si>
    <t>Вариант=Б2008-2010 2 чт в БК 74н;
Табл=Расходы (общие);
ФинГод=3;
РАСП (74н)=000;
ЭК (74н)=000;</t>
  </si>
  <si>
    <t>Выплаты семьям опекунов на содержание подопечных детей</t>
  </si>
  <si>
    <t>5205200</t>
  </si>
  <si>
    <t>Организация и осуществление деятельности по опеке и попечительству</t>
  </si>
  <si>
    <t>1104</t>
  </si>
  <si>
    <t>Иные межбюджетные трансферты</t>
  </si>
  <si>
    <t>5200100</t>
  </si>
  <si>
    <t>Реализация программ местного развития и обеспечение занятости для шахтерских городов и поселков</t>
  </si>
  <si>
    <t>017</t>
  </si>
  <si>
    <t>5203000</t>
  </si>
  <si>
    <t>Средства для компенсации затрат города Кемерово, связанных с осуществлением им функций административного центра Кемеровской области</t>
  </si>
  <si>
    <t>1105</t>
  </si>
  <si>
    <t>Межбюджетные трансферты бюджетам государственных внебюджетных фондов</t>
  </si>
  <si>
    <t>5051700</t>
  </si>
  <si>
    <t>Закон Российской Федерации от 28 июня 1991 года № 1499-I «О медицинском страховании граждан в Российской Федерации»</t>
  </si>
  <si>
    <t>5051705</t>
  </si>
  <si>
    <t>Страховые взносы на обязательное медицинское страхование неработающего населения</t>
  </si>
  <si>
    <t>9800</t>
  </si>
  <si>
    <t>Всего</t>
  </si>
  <si>
    <t>Итого</t>
  </si>
  <si>
    <t>ФКР (74н)
Код</t>
  </si>
  <si>
    <t>ФКР (74н)
Описание</t>
  </si>
  <si>
    <t>ЦС (74н)
Код</t>
  </si>
  <si>
    <t>ЦС (74н)
Описание</t>
  </si>
  <si>
    <t>ВР (74н)
Код</t>
  </si>
  <si>
    <t>ВР (74н)
Описание</t>
  </si>
  <si>
    <t>Формула
Наименование</t>
  </si>
  <si>
    <t>Наименование</t>
  </si>
  <si>
    <t>Формула
Раздел</t>
  </si>
  <si>
    <t>Раздел</t>
  </si>
  <si>
    <t>Формула
Подраздел</t>
  </si>
  <si>
    <t>Подраздел</t>
  </si>
  <si>
    <t>Формула
Целевая статья</t>
  </si>
  <si>
    <t>Целевая статья</t>
  </si>
  <si>
    <t>Формула
Вид расхода</t>
  </si>
  <si>
    <t>Вид расхода</t>
  </si>
  <si>
    <t>0100</t>
  </si>
  <si>
    <t>Общегосударственные вопросы</t>
  </si>
  <si>
    <t>0000000</t>
  </si>
  <si>
    <t>Все</t>
  </si>
  <si>
    <t>000</t>
  </si>
  <si>
    <t>01</t>
  </si>
  <si>
    <t/>
  </si>
  <si>
    <t>0102</t>
  </si>
  <si>
    <t>Функционирование высшего должностного лица субъекта Российской Федерации и муниципального образования</t>
  </si>
  <si>
    <t>02</t>
  </si>
  <si>
    <t>0010000</t>
  </si>
  <si>
    <t>Руководство и управление в сфере установленных функций</t>
  </si>
  <si>
    <t>001</t>
  </si>
  <si>
    <t>0010001</t>
  </si>
  <si>
    <t>Губернатор Кемеровской области</t>
  </si>
  <si>
    <t>012</t>
  </si>
  <si>
    <t>Выполнение функций государственными органами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</si>
  <si>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</si>
  <si>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</si>
  <si>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</si>
  <si>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0010002</t>
  </si>
  <si>
    <t>Председатель Совета народных депутатов Кемеровской области</t>
  </si>
  <si>
    <t>0010400</t>
  </si>
  <si>
    <t>Центральный аппарат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</si>
  <si>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</si>
  <si>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</si>
  <si>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</si>
  <si>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Судебная система</t>
  </si>
  <si>
    <t>05</t>
  </si>
  <si>
    <t>06</t>
  </si>
  <si>
    <t>07</t>
  </si>
  <si>
    <t>11</t>
  </si>
  <si>
    <t>013</t>
  </si>
  <si>
    <t>Прочие расходы</t>
  </si>
  <si>
    <t>12</t>
  </si>
  <si>
    <t>0114</t>
  </si>
  <si>
    <t>Другие общегосударственные вопросы</t>
  </si>
  <si>
    <t>14</t>
  </si>
  <si>
    <t>Выполнение функций бюджетными учреждениями</t>
  </si>
  <si>
    <t>4400000</t>
  </si>
  <si>
    <t>Дворцы и дома культуры, другие учреждения культуры и средств массовой информации</t>
  </si>
  <si>
    <t>Обеспечение деятельности подведомственных учреждений</t>
  </si>
  <si>
    <t>5220000</t>
  </si>
  <si>
    <t>Региональные целевые программы</t>
  </si>
  <si>
    <t>9990000</t>
  </si>
  <si>
    <t>Условно утвержденные расходы</t>
  </si>
  <si>
    <t>Национальная безопасность и правоохранительная деятельность</t>
  </si>
  <si>
    <t>005</t>
  </si>
  <si>
    <t>Социальные выплаты</t>
  </si>
  <si>
    <t>09</t>
  </si>
  <si>
    <t>0310</t>
  </si>
  <si>
    <t>Обеспечение пожарной безопасности</t>
  </si>
  <si>
    <t>10</t>
  </si>
  <si>
    <t>Национальная экономика</t>
  </si>
  <si>
    <t>006</t>
  </si>
  <si>
    <t>Субсидии юридическим лицам</t>
  </si>
  <si>
    <t>по разделам, подразделам, целевым статьям и видам расходов классификации расходов бюджетов</t>
  </si>
  <si>
    <t>08</t>
  </si>
  <si>
    <t>0412</t>
  </si>
  <si>
    <t>Другие вопросы в области национальной экономики</t>
  </si>
  <si>
    <t>Школы-детские сады, школы начальные, неполные средние и средние</t>
  </si>
  <si>
    <t>Осуществление функций по хранению, комплектованию, учету и использованию документов Архивного фонда Кемеровской области</t>
  </si>
  <si>
    <t>Предоставление бесплатного проезда детям-сиротам и детям, оставшимся без попечения родителей, обучающимся в образовательных учреждениях, на городском, пригородном, в сельской местности на внутрирайонном транспорте (кроме такси), а также проезда один раз в год к месту жительства и обратно к месту учебы</t>
  </si>
  <si>
    <t>Закон Кемеровской области «О ежемесячной денежной выплате отдельным категориям граждан, воспитывающих детей в возрасте от 1,5 до 7 лет»</t>
  </si>
  <si>
    <t>Выплата социального пособия на погребение и возмещение расходов по гарантированному перечню услуг по погребению</t>
  </si>
  <si>
    <t>Ежемесячное денежное вознаграждение за классное руководство</t>
  </si>
  <si>
    <t>Социальная поддержка граждан, усыновивших (удочеривших) детей-сирот и детей, оставшихся без попечения родителей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</si>
  <si>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общегосударственную программу дошкольного образования</t>
  </si>
  <si>
    <t>Оплата жилищно-коммунальных услуг отдельным категориям граждан</t>
  </si>
  <si>
    <t>Скорая медицинская помощь</t>
  </si>
  <si>
    <t>Районный фонд финансовой поддержки</t>
  </si>
  <si>
    <t>МЦП "Развитие сферы малого предпринимательства Крапивинского  района"</t>
  </si>
  <si>
    <t>Обеспечение деятельности учреждений соц. обслуживания граждан пожилого возраста</t>
  </si>
  <si>
    <t>Обеспечение деятельности специализированных учреждений для несовершеннолетних</t>
  </si>
  <si>
    <t>Обеспечение мер соцподдержки ветеранов труда</t>
  </si>
  <si>
    <t>Предоставление гражданам субсидий на оплату жилого помещения и коммунальных услуг</t>
  </si>
  <si>
    <t>Организация предоставления общедоступного и бесплатного образования в образовательных учреждениях</t>
  </si>
  <si>
    <t>2012 год</t>
  </si>
  <si>
    <t>Единовременное пособие беременной жене военнослужащего, проходящеговоенную службу по призыву, а также ежемесячное пособие на ребенка военнослужащего, проходящего военную службу по призыву</t>
  </si>
  <si>
    <t>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</si>
  <si>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2013 год</t>
  </si>
  <si>
    <t>13</t>
  </si>
  <si>
    <t>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</si>
  <si>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</t>
  </si>
  <si>
    <t>Обслуживание государственного внутреннего и муниципального долга</t>
  </si>
  <si>
    <t>Процентные платежи по долговым обязательствам</t>
  </si>
  <si>
    <t>Другие вопросы в области здравоохранения</t>
  </si>
  <si>
    <t>Процентные платежи по муниципальному долгу Крапивинского  района</t>
  </si>
  <si>
    <t>Выплата единовременного пособия при всех формах устройства детей, лишенных родительского попечения, в семью</t>
  </si>
  <si>
    <t>Создание административных комиссий</t>
  </si>
  <si>
    <t>Подпрограмма «Совершенствование качества образования, материально-техническое оснащение образовательных учреждений»</t>
  </si>
  <si>
    <t>Выполнение других обязательств Крапивинского района</t>
  </si>
  <si>
    <t>Жилищное хозяйство</t>
  </si>
  <si>
    <t>МЦП "Обеспечение жильем молодых семей"</t>
  </si>
  <si>
    <t>Приобретение продуктов питания детям,страдающих онкозаболеваниями</t>
  </si>
  <si>
    <t>Выплаты на содержание подопечных детей и предоставление льгот приемной семье</t>
  </si>
  <si>
    <t>Вознаграждение, причитающееся приемному родителю</t>
  </si>
  <si>
    <t>МЦП "Здоровье"</t>
  </si>
  <si>
    <t>Подпрограмма "Подготовка к зиме"</t>
  </si>
  <si>
    <t>Транспорт</t>
  </si>
  <si>
    <t>Другие виды транспорта</t>
  </si>
  <si>
    <t>Национальная оборона</t>
  </si>
  <si>
    <t>Мобилизационная и вневойсковая подготовка</t>
  </si>
  <si>
    <t>Подпрограмма "Молодёжь Кузбасса"</t>
  </si>
  <si>
    <t>Здравоохранение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</si>
  <si>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</si>
  <si>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Мероприятия по землеустройству и землепользованию</t>
  </si>
  <si>
    <t>Региональная целевая программа "Культура Кузбасса"</t>
  </si>
  <si>
    <t>Реализация программы модернизации здравоохранения</t>
  </si>
  <si>
    <t>Обеспечение жильем отдельных категорий граждан, установленных Федеральным законом от 12 января 1995 года № 5-ФЗ «О ветеранах», в соответствии с Указом Президента РФ от 7 мая 2008 года № 714 "Об обеспечении жильем ветеранов Великой Отечественной войны 1941-1945 годов"</t>
  </si>
  <si>
    <t>Ежемесячная компенсация на хлеб отдельной категории граждан</t>
  </si>
  <si>
    <t>Подпрограмма "Государственная поддержка социального развития села"</t>
  </si>
  <si>
    <t>Благоустройство</t>
  </si>
  <si>
    <t>Прочие мероприятия по благоустройству</t>
  </si>
  <si>
    <t>Прочие межбюджетные трансферты общего характера</t>
  </si>
  <si>
    <t>Сельское хозяйство и рыболовство</t>
  </si>
  <si>
    <t>Адресная социальная поддержка участникам образовательного процесса</t>
  </si>
  <si>
    <t>Подпрограмма "Профилактика безнадзорности и правонарушений несовершеннолетних"</t>
  </si>
  <si>
    <t>Культура, кинематография</t>
  </si>
  <si>
    <t>МЦП "Модернизация здравоохранения в Крапивинском районе"</t>
  </si>
  <si>
    <t>Амбулаторная помощь</t>
  </si>
  <si>
    <t>Дотации на выравнивание бюджетной обеспеченности субъектов Российской Федерации и муниципальных образований</t>
  </si>
  <si>
    <t>Выплаты надбавки стимулирующего характера работникам государственных, муниципальных библиотек и музеев, расположенных на территории Кемеровской области</t>
  </si>
  <si>
    <t>Реализация программ модернизации здравоохранения субъектов Российской Федерации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</t>
  </si>
  <si>
    <t>Подпрограмма "Обеспечение жильем молодых семей"</t>
  </si>
  <si>
    <t>Обеспечение проведения выборов и референдумов</t>
  </si>
  <si>
    <t>Проведение выборов в законодательные (представительные) органы местного самоуправления</t>
  </si>
  <si>
    <t>Субсидии на государственную поддержку малого и среднего предпринимательства, включая крестьянские (фермерские) хозяйства</t>
  </si>
  <si>
    <t>Резервные фонды</t>
  </si>
  <si>
    <t>Реализация государственных функций, связанных с общегосударственным управлением</t>
  </si>
  <si>
    <t>Реализация региональных программ модернизации здравоохранения субъектов Российской Федерации и программ модернизации федеральных государственных учреждений</t>
  </si>
  <si>
    <t>Приложение 4</t>
  </si>
  <si>
    <t>к Решению Совета народных депутатов Крапивинского</t>
  </si>
  <si>
    <t>Исполнение бюджетных ассигнований бюджета муниципального района</t>
  </si>
  <si>
    <t>(тыс.руб.)</t>
  </si>
  <si>
    <t xml:space="preserve">муниципального района от ________________г. № ____ </t>
  </si>
  <si>
    <t xml:space="preserve">за 2012 год </t>
  </si>
  <si>
    <t>Глава муниципального образования</t>
  </si>
  <si>
    <t>121</t>
  </si>
  <si>
    <t>Фонд оплаты труда и страховые взносы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</si>
  <si>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</si>
  <si>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</si>
  <si>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 для государственных (муниципальных) нужд</t>
  </si>
  <si>
    <t>244</t>
  </si>
  <si>
    <t>Уплата прочих налогов, сборов и иных платежей</t>
  </si>
  <si>
    <t>852</t>
  </si>
  <si>
    <t>001 0012</t>
  </si>
  <si>
    <t>001 0010</t>
  </si>
  <si>
    <t>001 0400</t>
  </si>
  <si>
    <t>Пособия и компенсации гражданам и иные социальные выплаты, кроме публичных нормативных обязательств</t>
  </si>
  <si>
    <t>321</t>
  </si>
  <si>
    <t>Уплата налога на имущество организаций и земельного налога</t>
  </si>
  <si>
    <t>851</t>
  </si>
  <si>
    <t>Целевые программы муниципальных образований</t>
  </si>
  <si>
    <t>795</t>
  </si>
  <si>
    <t>Муниципальная целевая программа "Развитие муниципальной службы Крапивинского муниципального района"</t>
  </si>
  <si>
    <t>795 0044</t>
  </si>
  <si>
    <t>001 4000</t>
  </si>
  <si>
    <t>Проведение выборов и референдумов</t>
  </si>
  <si>
    <t>020</t>
  </si>
  <si>
    <t>020 0002</t>
  </si>
  <si>
    <t xml:space="preserve">001 </t>
  </si>
  <si>
    <t>001 0006</t>
  </si>
  <si>
    <t>001 0007</t>
  </si>
  <si>
    <t>001 0009</t>
  </si>
  <si>
    <t>092</t>
  </si>
  <si>
    <t>092 0326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</si>
  <si>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(выполненных работ)</t>
  </si>
  <si>
    <t>611</t>
  </si>
  <si>
    <t>Субсидии бюджетным учреждениям на иные цели</t>
  </si>
  <si>
    <t>612</t>
  </si>
  <si>
    <t>522</t>
  </si>
  <si>
    <t>Долгосрочная целевая программа "</t>
  </si>
  <si>
    <t>522 6100</t>
  </si>
  <si>
    <t>Закупка товаров, работ, услуг в целях капитального ремонта государственного (муниципального) имущества</t>
  </si>
  <si>
    <t>243</t>
  </si>
  <si>
    <t>Субсидии автономным учреждениям на иные цели</t>
  </si>
  <si>
    <t>622</t>
  </si>
  <si>
    <t>МЦП "Юбилейные и праздничные даты"</t>
  </si>
  <si>
    <t>795 0005</t>
  </si>
  <si>
    <t>Иные выплаты населению</t>
  </si>
  <si>
    <t>360</t>
  </si>
  <si>
    <t>МЦП "Повышение качества государственных и муниципальных услуг на базе вновь созданного многофункционального центра в Крапивинском муниципальном районе"</t>
  </si>
  <si>
    <t>795 0047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</si>
  <si>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(выполненных работ)</t>
  </si>
  <si>
    <t>621</t>
  </si>
  <si>
    <t>00 13600</t>
  </si>
  <si>
    <t>Субвенции</t>
  </si>
  <si>
    <t>001 3600</t>
  </si>
  <si>
    <t>530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</si>
  <si>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</si>
  <si>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070</t>
  </si>
  <si>
    <t>Резервный фонд администрации Крапивинского муниципального района</t>
  </si>
  <si>
    <t>070 0500</t>
  </si>
  <si>
    <t>540</t>
  </si>
  <si>
    <t>МЦП "Обеспечение безопасности условий жизни населения и деятельности предприятий в Крапивинском муниципальном районе"</t>
  </si>
  <si>
    <t>795 0045</t>
  </si>
  <si>
    <t>Другие вопросы в области национальной безопасности и правоохранительной деятельности</t>
  </si>
  <si>
    <t>МЦП "Безопасность дорожного движения"</t>
  </si>
  <si>
    <t>795 0003</t>
  </si>
  <si>
    <t>317</t>
  </si>
  <si>
    <t>317 0000</t>
  </si>
  <si>
    <t>Субсидии юридическим лицам (кроме государственных (муниципальных) учреждений) и физическим лицам - производителям товаров, работ, услуг</t>
  </si>
  <si>
    <t>810</t>
  </si>
  <si>
    <t>Дорожное хозяйство</t>
  </si>
  <si>
    <t>315</t>
  </si>
  <si>
    <t>Строительство, модернизация,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</si>
  <si>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315 0201</t>
  </si>
  <si>
    <t>О социально-экономическом развитии Барачатского поселения и проведении мероприятий по подготовке к празднованию Дню работников сельского хозяйства и перерабатывающей промышленности в Крапивинском муниципальном районе в 2012 году</t>
  </si>
  <si>
    <t>795 0050</t>
  </si>
  <si>
    <t>340</t>
  </si>
  <si>
    <t>340 0300</t>
  </si>
  <si>
    <t>Малое предпринимательство</t>
  </si>
  <si>
    <t>345</t>
  </si>
  <si>
    <t>345 0100</t>
  </si>
  <si>
    <t xml:space="preserve">Долгосрочная целевая программа "Развитие субъектов малого и среднего предпринимательства в Кемеровской области" </t>
  </si>
  <si>
    <t>522 0900</t>
  </si>
  <si>
    <t>795 0002</t>
  </si>
  <si>
    <t>МЦП "Создание комфортных условий  для оформления прав на объекты недвижимости жителям Крапивинского муниципального района"</t>
  </si>
  <si>
    <t>795 0020</t>
  </si>
  <si>
    <t>098</t>
  </si>
  <si>
    <t>Обеспечение мероприятий по капитальному ремонту многоквартирных домов</t>
  </si>
  <si>
    <t>098 0101</t>
  </si>
  <si>
    <t>098 0201</t>
  </si>
  <si>
    <t>Мероприятия по развитию градостроительной деятельности</t>
  </si>
  <si>
    <t>340 5400</t>
  </si>
  <si>
    <t>Подпрограмма "Обеспечение жильем социально незащищенных граждан"</t>
  </si>
  <si>
    <t>522 0501</t>
  </si>
  <si>
    <t>Подпрограмма "Обеспечение земельных участков коммунальной инфраструктурой в целях жилищного строительства"</t>
  </si>
  <si>
    <t>522 0506</t>
  </si>
  <si>
    <t>Подпрограмма "Создание жилищного фонда коммерского использования"</t>
  </si>
  <si>
    <t>522 0508</t>
  </si>
  <si>
    <t>Подпрограмма "Капитальный ремонт и замена лифтов, установленных в многоквартирных домах и отработавших нормативный срок"</t>
  </si>
  <si>
    <t>522 8501</t>
  </si>
  <si>
    <t>795 0012</t>
  </si>
  <si>
    <t>795 0006</t>
  </si>
  <si>
    <t>МЦП "Капитальный ремонт жилых многоквартирных домов Крапивинского района"</t>
  </si>
  <si>
    <t>МЦП "Переселение граждан из ветхого и аварийного жилищного фонда"</t>
  </si>
  <si>
    <t>795 0013</t>
  </si>
  <si>
    <t>Программа "Энергосбережение и повышение энергетической эффективности на период до 2020 года"</t>
  </si>
  <si>
    <t>092 3400</t>
  </si>
  <si>
    <t>Долгосрочная целевая программа "Чистая вода"</t>
  </si>
  <si>
    <t>522 0300</t>
  </si>
  <si>
    <t>Подпрограмма "Модернизация объектов коммунальной инфраструктуры Кемеровской области"</t>
  </si>
  <si>
    <t>522 6801</t>
  </si>
  <si>
    <t>522 6804</t>
  </si>
  <si>
    <t>МЦП "Подготовка объектов ЖКХ Крапивинского муниципального района к работе в осенне-зимний период"</t>
  </si>
  <si>
    <t>795 0022</t>
  </si>
  <si>
    <t>600</t>
  </si>
  <si>
    <t>600 0003</t>
  </si>
  <si>
    <t>420</t>
  </si>
  <si>
    <t>420 9900</t>
  </si>
  <si>
    <t>111</t>
  </si>
  <si>
    <t>Иные выплаты персоналу, за исключением фонда оплаты труда</t>
  </si>
  <si>
    <t>112</t>
  </si>
  <si>
    <t>Возмещение расходов по содержанию детей-инвалидов в МДОУ</t>
  </si>
  <si>
    <t>420 9901</t>
  </si>
  <si>
    <t>520</t>
  </si>
  <si>
    <t>520 6000</t>
  </si>
  <si>
    <t>Ежемесячная надбавка стимулирующего характера педагогическим работникам государственных и муниципальных образовательных учреждений, расположенных на территории Кемеровской области и реализующих основную общеобразовательную программу дошкольного образования</t>
  </si>
  <si>
    <t>Ежемесячная денежная выплата стимулирующего характера медицинским работникам муниципальных образовательных учреждений, находящихся на территории Кемеровской области и реализующих программу дошкольного, начального общеого образования, основного общего образования, среднего (полного) общего образования, специальных (коррекционных) образовательных учреждений для обучающихся, воспитанников с ограниченными возможностями здоровья, образовательных учреждений для детей-сирот и детей, оставшихся без попечения родителей (законных представителей)</t>
  </si>
  <si>
    <t>520 7300</t>
  </si>
  <si>
    <t>Организация семейных групп, структурных подразделений муниципальных образовательных учреждений, реализующих основную общеобразовательную программу дошкольного образования</t>
  </si>
  <si>
    <t>520 7400</t>
  </si>
  <si>
    <t>МЦП "Совершенствование организации питания"</t>
  </si>
  <si>
    <t>795 0041</t>
  </si>
  <si>
    <t>Муниципальная целевая программа "Модернизация объектов социальной сферы Крапивинского муниципального района"</t>
  </si>
  <si>
    <t>795 0049</t>
  </si>
  <si>
    <t>Закупка товаров, работ и услуг в целях капитального ремонта государственного (муниципального) имущества</t>
  </si>
  <si>
    <t>421</t>
  </si>
  <si>
    <t>421 9901</t>
  </si>
  <si>
    <t>421 9903</t>
  </si>
  <si>
    <t>422</t>
  </si>
  <si>
    <t>422 9901</t>
  </si>
  <si>
    <t>423</t>
  </si>
  <si>
    <t>423 9900</t>
  </si>
  <si>
    <t>424</t>
  </si>
  <si>
    <t>Социальная поддержка детей-сирот и детей, оставшихся без попечения родителей</t>
  </si>
  <si>
    <t>424 9901</t>
  </si>
  <si>
    <t>Мероприятия в области образования</t>
  </si>
  <si>
    <t>436</t>
  </si>
  <si>
    <t>Модернизация региональных систем общего образования</t>
  </si>
  <si>
    <t>436 2100</t>
  </si>
  <si>
    <t>520 0900</t>
  </si>
  <si>
    <t>Ежемесячная надбавка стимулирующего характера педагогическим работникам государственных и муниципальных образовательных учреждений, расположенных на территории Кемеровской области и реализующих основную общеобразовательную программу дошкольного образовани</t>
  </si>
  <si>
    <t>ДЦП "Развитие инфраструктуры жизнеобеспечения населения Кемеровской области"</t>
  </si>
  <si>
    <t>522 6601</t>
  </si>
  <si>
    <t>МЦП "Развитие физкультуры и спорта на территории Крапивинского муниципального района"</t>
  </si>
  <si>
    <t>795 0009</t>
  </si>
  <si>
    <t>МЦП "Развитие инфраструктуры жизнеобеспечения"</t>
  </si>
  <si>
    <t>795 0033</t>
  </si>
  <si>
    <t>МЦП "Патриотическое воспитание детей и подростков в Крапивинском районе"</t>
  </si>
  <si>
    <t>795 0040</t>
  </si>
  <si>
    <t>431</t>
  </si>
  <si>
    <t>431 9900</t>
  </si>
  <si>
    <t>522 7202</t>
  </si>
  <si>
    <t>505 0502</t>
  </si>
  <si>
    <t>505 6500</t>
  </si>
  <si>
    <t>Субсидии гражданам на приобретение жилья</t>
  </si>
  <si>
    <t>322</t>
  </si>
  <si>
    <t>520 1000</t>
  </si>
  <si>
    <t>520 6611</t>
  </si>
  <si>
    <t>520 6612</t>
  </si>
  <si>
    <t>Публичные нормативные выплаты граждаеам несоциального характера</t>
  </si>
  <si>
    <t>330</t>
  </si>
  <si>
    <t>520 6613</t>
  </si>
  <si>
    <t>001 0008</t>
  </si>
  <si>
    <t>Резевный фонд администрации Крапивинского муниципального района</t>
  </si>
  <si>
    <t xml:space="preserve">Муниципальная целевая программа "Социальная поддержка отдельных категорий граждан Крапивинского муниципального района" </t>
  </si>
  <si>
    <t>795 0001</t>
  </si>
  <si>
    <t>МЦП "Создание безопасных и благоприятных условий для проживания граждан в специальном доме для одиноких и престарелых граждан (Дом ветеранов)"</t>
  </si>
  <si>
    <t>795 0048</t>
  </si>
  <si>
    <t>Массовый спорт</t>
  </si>
  <si>
    <t>Спорт высших достижений</t>
  </si>
  <si>
    <t>Подпрограмма "Развитие физической культуры и спорта в Кемеровской области"</t>
  </si>
  <si>
    <t>522 7201</t>
  </si>
  <si>
    <t>МЦП "Информационная обеспеченность жителей Крапивинского района"</t>
  </si>
  <si>
    <t>795 0008</t>
  </si>
  <si>
    <t>065</t>
  </si>
  <si>
    <t>065 0300</t>
  </si>
  <si>
    <t xml:space="preserve">Ослуживание государственного (муниципального) долга </t>
  </si>
  <si>
    <t>700</t>
  </si>
  <si>
    <t>Выравнивание бюджетной обеспеченности</t>
  </si>
  <si>
    <t>516</t>
  </si>
  <si>
    <t>516 0130</t>
  </si>
  <si>
    <t>511</t>
  </si>
  <si>
    <t>Финансовое обеспечение по выравниванию бюджетной обеспеченности поселений входящих в состав муниципальных районов</t>
  </si>
  <si>
    <t>520 3100</t>
  </si>
  <si>
    <t>«Об исполнении бюджета Крапивинского</t>
  </si>
  <si>
    <t>муниципального района за 2012 год"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</si>
</sst>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</numFmts>
  <fonts count="33">
    <font>
      <sz val="10"/>
      <name val="Arial Cyr"/>
      <family val="0"/>
    </font>
    <font>
      <i/>
      <sz val="14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 Cyr"/>
      <family val="0"/>
    </font>
    <font>
      <i/>
      <sz val="12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sz val="12"/>
      <color indexed="8"/>
      <name val="Times New Roman"/>
      <family val="1"/>
    </font>
    <font>
      <b/>
      <u val="single"/>
      <sz val="12"/>
      <name val="Times New Roman"/>
      <family val="1"/>
    </font>
    <font>
      <sz val="12"/>
      <color indexed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103">
    <xf numFmtId="0" fontId="0" fillId="0" borderId="0" xfId="0" applyAlignment="1">
      <alignment/>
    </xf>
    <xf numFmtId="49" fontId="1" fillId="0" borderId="0" xfId="0" applyNumberFormat="1" applyFont="1" applyAlignment="1" quotePrefix="1">
      <alignment vertical="top" wrapText="1"/>
    </xf>
    <xf numFmtId="0" fontId="1" fillId="0" borderId="0" xfId="0" applyFont="1" applyAlignment="1">
      <alignment vertical="top" wrapText="1"/>
    </xf>
    <xf numFmtId="49" fontId="2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49" fontId="3" fillId="0" borderId="0" xfId="0" applyNumberFormat="1" applyFont="1" applyAlignment="1">
      <alignment vertical="top"/>
    </xf>
    <xf numFmtId="0" fontId="3" fillId="0" borderId="0" xfId="0" applyFont="1" applyAlignment="1">
      <alignment vertical="top"/>
    </xf>
    <xf numFmtId="49" fontId="4" fillId="0" borderId="0" xfId="0" applyNumberFormat="1" applyFont="1" applyAlignment="1">
      <alignment vertical="top"/>
    </xf>
    <xf numFmtId="0" fontId="4" fillId="0" borderId="0" xfId="0" applyFont="1" applyAlignment="1">
      <alignment vertical="top"/>
    </xf>
    <xf numFmtId="49" fontId="4" fillId="0" borderId="0" xfId="0" applyNumberFormat="1" applyFont="1" applyAlignment="1" quotePrefix="1">
      <alignment horizontal="center" vertical="top" wrapText="1"/>
    </xf>
    <xf numFmtId="0" fontId="4" fillId="0" borderId="0" xfId="0" applyFont="1" applyAlignment="1">
      <alignment horizontal="center" vertical="top" wrapText="1"/>
    </xf>
    <xf numFmtId="49" fontId="1" fillId="0" borderId="0" xfId="0" applyNumberFormat="1" applyFont="1" applyAlignment="1" quotePrefix="1">
      <alignment horizontal="center" vertical="top" wrapText="1"/>
    </xf>
    <xf numFmtId="49" fontId="4" fillId="0" borderId="0" xfId="0" applyNumberFormat="1" applyFont="1" applyAlignment="1">
      <alignment horizontal="center" vertical="top"/>
    </xf>
    <xf numFmtId="0" fontId="1" fillId="0" borderId="0" xfId="0" applyNumberFormat="1" applyFont="1" applyAlignment="1" quotePrefix="1">
      <alignment vertical="top" wrapText="1"/>
    </xf>
    <xf numFmtId="0" fontId="4" fillId="0" borderId="10" xfId="0" applyNumberFormat="1" applyFont="1" applyBorder="1" applyAlignment="1">
      <alignment vertical="top" wrapText="1"/>
    </xf>
    <xf numFmtId="0" fontId="4" fillId="0" borderId="0" xfId="0" applyNumberFormat="1" applyFont="1" applyAlignment="1">
      <alignment vertical="top" wrapText="1"/>
    </xf>
    <xf numFmtId="0" fontId="5" fillId="0" borderId="10" xfId="0" applyNumberFormat="1" applyFont="1" applyBorder="1" applyAlignment="1" quotePrefix="1">
      <alignment horizontal="center" vertical="top" wrapText="1"/>
    </xf>
    <xf numFmtId="49" fontId="5" fillId="0" borderId="10" xfId="0" applyNumberFormat="1" applyFont="1" applyBorder="1" applyAlignment="1" quotePrefix="1">
      <alignment horizontal="center" vertical="top" wrapText="1"/>
    </xf>
    <xf numFmtId="49" fontId="4" fillId="0" borderId="10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0" fontId="1" fillId="0" borderId="0" xfId="0" applyFont="1" applyFill="1" applyAlignment="1" quotePrefix="1">
      <alignment vertical="top" wrapText="1"/>
    </xf>
    <xf numFmtId="0" fontId="4" fillId="0" borderId="11" xfId="0" applyFont="1" applyFill="1" applyBorder="1" applyAlignment="1">
      <alignment horizontal="left" vertical="center" indent="1"/>
    </xf>
    <xf numFmtId="0" fontId="5" fillId="0" borderId="10" xfId="0" applyFont="1" applyFill="1" applyBorder="1" applyAlignment="1" quotePrefix="1">
      <alignment horizontal="center" vertical="top" wrapText="1"/>
    </xf>
    <xf numFmtId="0" fontId="4" fillId="0" borderId="0" xfId="0" applyFont="1" applyFill="1" applyAlignment="1">
      <alignment vertical="top"/>
    </xf>
    <xf numFmtId="0" fontId="1" fillId="0" borderId="0" xfId="0" applyFont="1" applyAlignment="1">
      <alignment horizontal="left" vertical="top" wrapText="1"/>
    </xf>
    <xf numFmtId="0" fontId="5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left" vertical="center" indent="1"/>
      <protection locked="0"/>
    </xf>
    <xf numFmtId="0" fontId="4" fillId="0" borderId="0" xfId="0" applyFont="1" applyBorder="1" applyAlignment="1">
      <alignment vertical="top"/>
    </xf>
    <xf numFmtId="0" fontId="0" fillId="0" borderId="0" xfId="0" applyAlignment="1">
      <alignment horizontal="left" vertical="top" wrapText="1"/>
    </xf>
    <xf numFmtId="0" fontId="1" fillId="0" borderId="0" xfId="0" applyFont="1" applyAlignment="1">
      <alignment horizontal="right" vertical="top" wrapText="1"/>
    </xf>
    <xf numFmtId="0" fontId="27" fillId="0" borderId="0" xfId="0" applyFont="1" applyAlignment="1">
      <alignment horizontal="left" vertical="top" wrapText="1"/>
    </xf>
    <xf numFmtId="0" fontId="27" fillId="0" borderId="0" xfId="0" applyFont="1" applyAlignment="1">
      <alignment horizontal="right" vertical="top" wrapText="1"/>
    </xf>
    <xf numFmtId="0" fontId="28" fillId="0" borderId="0" xfId="0" applyNumberFormat="1" applyFont="1" applyAlignment="1">
      <alignment horizontal="center" vertical="top" wrapText="1"/>
    </xf>
    <xf numFmtId="0" fontId="28" fillId="0" borderId="0" xfId="0" applyFont="1" applyAlignment="1">
      <alignment horizontal="center" vertical="top" wrapText="1"/>
    </xf>
    <xf numFmtId="0" fontId="28" fillId="0" borderId="0" xfId="0" applyFont="1" applyFill="1" applyAlignment="1">
      <alignment horizontal="center" vertical="top" wrapText="1"/>
    </xf>
    <xf numFmtId="0" fontId="27" fillId="0" borderId="0" xfId="0" applyNumberFormat="1" applyFont="1" applyAlignment="1" quotePrefix="1">
      <alignment vertical="top" wrapText="1"/>
    </xf>
    <xf numFmtId="49" fontId="27" fillId="0" borderId="0" xfId="0" applyNumberFormat="1" applyFont="1" applyAlignment="1" quotePrefix="1">
      <alignment horizontal="center" vertical="top" wrapText="1"/>
    </xf>
    <xf numFmtId="0" fontId="5" fillId="0" borderId="0" xfId="0" applyFont="1" applyFill="1" applyAlignment="1">
      <alignment vertical="top" wrapText="1"/>
    </xf>
    <xf numFmtId="0" fontId="28" fillId="0" borderId="10" xfId="0" applyNumberFormat="1" applyFont="1" applyBorder="1" applyAlignment="1">
      <alignment vertical="top" wrapText="1"/>
    </xf>
    <xf numFmtId="49" fontId="28" fillId="0" borderId="10" xfId="0" applyNumberFormat="1" applyFont="1" applyBorder="1" applyAlignment="1">
      <alignment horizontal="center" vertical="center"/>
    </xf>
    <xf numFmtId="165" fontId="28" fillId="0" borderId="10" xfId="0" applyNumberFormat="1" applyFont="1" applyFill="1" applyBorder="1" applyAlignment="1" applyProtection="1">
      <alignment horizontal="center" vertical="center"/>
      <protection locked="0"/>
    </xf>
    <xf numFmtId="0" fontId="28" fillId="0" borderId="10" xfId="0" applyFont="1" applyFill="1" applyBorder="1" applyAlignment="1" applyProtection="1">
      <alignment horizontal="center" vertical="center"/>
      <protection locked="0"/>
    </xf>
    <xf numFmtId="0" fontId="29" fillId="0" borderId="10" xfId="0" applyNumberFormat="1" applyFont="1" applyBorder="1" applyAlignment="1">
      <alignment vertical="top" wrapText="1"/>
    </xf>
    <xf numFmtId="49" fontId="29" fillId="0" borderId="10" xfId="0" applyNumberFormat="1" applyFont="1" applyBorder="1" applyAlignment="1">
      <alignment horizontal="center" vertical="center"/>
    </xf>
    <xf numFmtId="165" fontId="29" fillId="0" borderId="10" xfId="0" applyNumberFormat="1" applyFont="1" applyFill="1" applyBorder="1" applyAlignment="1" applyProtection="1">
      <alignment horizontal="center" vertical="center"/>
      <protection locked="0"/>
    </xf>
    <xf numFmtId="0" fontId="29" fillId="0" borderId="10" xfId="0" applyFont="1" applyFill="1" applyBorder="1" applyAlignment="1" applyProtection="1">
      <alignment horizontal="center" vertical="center"/>
      <protection locked="0"/>
    </xf>
    <xf numFmtId="0" fontId="5" fillId="0" borderId="10" xfId="0" applyNumberFormat="1" applyFont="1" applyBorder="1" applyAlignment="1">
      <alignment vertical="top" wrapText="1"/>
    </xf>
    <xf numFmtId="49" fontId="5" fillId="0" borderId="10" xfId="0" applyNumberFormat="1" applyFont="1" applyBorder="1" applyAlignment="1">
      <alignment horizontal="center" vertical="center"/>
    </xf>
    <xf numFmtId="165" fontId="5" fillId="0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24" borderId="10" xfId="0" applyNumberFormat="1" applyFont="1" applyFill="1" applyBorder="1" applyAlignment="1">
      <alignment vertical="top" wrapText="1"/>
    </xf>
    <xf numFmtId="49" fontId="5" fillId="24" borderId="10" xfId="0" applyNumberFormat="1" applyFont="1" applyFill="1" applyBorder="1" applyAlignment="1">
      <alignment horizontal="center" vertical="center"/>
    </xf>
    <xf numFmtId="165" fontId="5" fillId="24" borderId="10" xfId="0" applyNumberFormat="1" applyFont="1" applyFill="1" applyBorder="1" applyAlignment="1" applyProtection="1">
      <alignment horizontal="center" vertical="center"/>
      <protection locked="0"/>
    </xf>
    <xf numFmtId="0" fontId="5" fillId="24" borderId="10" xfId="0" applyFont="1" applyFill="1" applyBorder="1" applyAlignment="1" applyProtection="1">
      <alignment horizontal="center" vertical="center"/>
      <protection locked="0"/>
    </xf>
    <xf numFmtId="0" fontId="29" fillId="24" borderId="10" xfId="0" applyNumberFormat="1" applyFont="1" applyFill="1" applyBorder="1" applyAlignment="1">
      <alignment vertical="top" wrapText="1"/>
    </xf>
    <xf numFmtId="49" fontId="29" fillId="24" borderId="10" xfId="0" applyNumberFormat="1" applyFont="1" applyFill="1" applyBorder="1" applyAlignment="1">
      <alignment horizontal="center" vertical="center"/>
    </xf>
    <xf numFmtId="165" fontId="29" fillId="24" borderId="10" xfId="0" applyNumberFormat="1" applyFont="1" applyFill="1" applyBorder="1" applyAlignment="1" applyProtection="1">
      <alignment horizontal="center" vertical="center"/>
      <protection locked="0"/>
    </xf>
    <xf numFmtId="0" fontId="29" fillId="24" borderId="10" xfId="0" applyFont="1" applyFill="1" applyBorder="1" applyAlignment="1" applyProtection="1">
      <alignment horizontal="center" vertical="center"/>
      <protection locked="0"/>
    </xf>
    <xf numFmtId="0" fontId="29" fillId="24" borderId="10" xfId="0" applyFont="1" applyFill="1" applyBorder="1" applyAlignment="1" applyProtection="1">
      <alignment horizontal="left" vertical="center" indent="1"/>
      <protection locked="0"/>
    </xf>
    <xf numFmtId="0" fontId="5" fillId="24" borderId="10" xfId="0" applyFont="1" applyFill="1" applyBorder="1" applyAlignment="1" applyProtection="1">
      <alignment horizontal="left" vertical="center" indent="1"/>
      <protection locked="0"/>
    </xf>
    <xf numFmtId="165" fontId="28" fillId="24" borderId="10" xfId="0" applyNumberFormat="1" applyFont="1" applyFill="1" applyBorder="1" applyAlignment="1" applyProtection="1">
      <alignment horizontal="center" vertical="center"/>
      <protection locked="0"/>
    </xf>
    <xf numFmtId="0" fontId="28" fillId="24" borderId="10" xfId="0" applyFont="1" applyFill="1" applyBorder="1" applyAlignment="1" applyProtection="1">
      <alignment horizontal="left" vertical="center" indent="1"/>
      <protection locked="0"/>
    </xf>
    <xf numFmtId="0" fontId="28" fillId="24" borderId="10" xfId="0" applyNumberFormat="1" applyFont="1" applyFill="1" applyBorder="1" applyAlignment="1">
      <alignment vertical="top" wrapText="1"/>
    </xf>
    <xf numFmtId="49" fontId="28" fillId="24" borderId="10" xfId="0" applyNumberFormat="1" applyFont="1" applyFill="1" applyBorder="1" applyAlignment="1">
      <alignment horizontal="center" vertical="center"/>
    </xf>
    <xf numFmtId="0" fontId="28" fillId="24" borderId="10" xfId="0" applyFont="1" applyFill="1" applyBorder="1" applyAlignment="1" applyProtection="1">
      <alignment horizontal="center" vertical="center"/>
      <protection locked="0"/>
    </xf>
    <xf numFmtId="165" fontId="30" fillId="24" borderId="10" xfId="0" applyNumberFormat="1" applyFont="1" applyFill="1" applyBorder="1" applyAlignment="1" applyProtection="1">
      <alignment horizontal="center" vertical="center"/>
      <protection locked="0"/>
    </xf>
    <xf numFmtId="165" fontId="31" fillId="24" borderId="10" xfId="0" applyNumberFormat="1" applyFont="1" applyFill="1" applyBorder="1" applyAlignment="1" applyProtection="1">
      <alignment horizontal="center" vertical="center"/>
      <protection locked="0"/>
    </xf>
    <xf numFmtId="0" fontId="31" fillId="24" borderId="10" xfId="0" applyFont="1" applyFill="1" applyBorder="1" applyAlignment="1" applyProtection="1">
      <alignment horizontal="center" vertical="center"/>
      <protection locked="0"/>
    </xf>
    <xf numFmtId="49" fontId="32" fillId="24" borderId="10" xfId="0" applyNumberFormat="1" applyFont="1" applyFill="1" applyBorder="1" applyAlignment="1">
      <alignment horizontal="center" vertical="center"/>
    </xf>
    <xf numFmtId="0" fontId="5" fillId="0" borderId="0" xfId="0" applyNumberFormat="1" applyFont="1" applyAlignment="1">
      <alignment vertical="top" wrapText="1"/>
    </xf>
    <xf numFmtId="49" fontId="5" fillId="0" borderId="0" xfId="0" applyNumberFormat="1" applyFont="1" applyAlignment="1">
      <alignment horizontal="center" vertical="top"/>
    </xf>
    <xf numFmtId="0" fontId="5" fillId="0" borderId="0" xfId="0" applyFont="1" applyFill="1" applyAlignment="1">
      <alignment vertical="top"/>
    </xf>
    <xf numFmtId="49" fontId="5" fillId="0" borderId="10" xfId="0" applyNumberFormat="1" applyFont="1" applyBorder="1" applyAlignment="1">
      <alignment horizontal="left" vertical="center"/>
    </xf>
    <xf numFmtId="49" fontId="1" fillId="0" borderId="0" xfId="0" applyNumberFormat="1" applyFont="1" applyAlignment="1" quotePrefix="1">
      <alignment horizontal="left" vertical="top" wrapText="1"/>
    </xf>
    <xf numFmtId="49" fontId="4" fillId="0" borderId="11" xfId="0" applyNumberFormat="1" applyFont="1" applyBorder="1" applyAlignment="1">
      <alignment horizontal="left" vertical="center"/>
    </xf>
    <xf numFmtId="0" fontId="28" fillId="0" borderId="0" xfId="0" applyFont="1" applyAlignment="1">
      <alignment horizontal="left" vertical="top" wrapText="1"/>
    </xf>
    <xf numFmtId="49" fontId="27" fillId="0" borderId="0" xfId="0" applyNumberFormat="1" applyFont="1" applyAlignment="1" quotePrefix="1">
      <alignment horizontal="left" vertical="top" wrapText="1"/>
    </xf>
    <xf numFmtId="49" fontId="28" fillId="0" borderId="10" xfId="0" applyNumberFormat="1" applyFont="1" applyBorder="1" applyAlignment="1">
      <alignment horizontal="left" vertical="center"/>
    </xf>
    <xf numFmtId="49" fontId="29" fillId="0" borderId="10" xfId="0" applyNumberFormat="1" applyFont="1" applyBorder="1" applyAlignment="1">
      <alignment horizontal="left" vertical="center"/>
    </xf>
    <xf numFmtId="49" fontId="5" fillId="24" borderId="10" xfId="0" applyNumberFormat="1" applyFont="1" applyFill="1" applyBorder="1" applyAlignment="1">
      <alignment horizontal="left" vertical="center"/>
    </xf>
    <xf numFmtId="49" fontId="29" fillId="24" borderId="10" xfId="0" applyNumberFormat="1" applyFont="1" applyFill="1" applyBorder="1" applyAlignment="1">
      <alignment horizontal="left" vertical="center"/>
    </xf>
    <xf numFmtId="49" fontId="28" fillId="24" borderId="10" xfId="0" applyNumberFormat="1" applyFont="1" applyFill="1" applyBorder="1" applyAlignment="1">
      <alignment horizontal="left" vertical="center"/>
    </xf>
    <xf numFmtId="49" fontId="5" fillId="0" borderId="0" xfId="0" applyNumberFormat="1" applyFont="1" applyAlignment="1">
      <alignment horizontal="left" vertical="top"/>
    </xf>
    <xf numFmtId="49" fontId="4" fillId="0" borderId="0" xfId="0" applyNumberFormat="1" applyFont="1" applyAlignment="1">
      <alignment horizontal="left" vertical="top"/>
    </xf>
    <xf numFmtId="0" fontId="5" fillId="0" borderId="10" xfId="0" applyNumberFormat="1" applyFont="1" applyBorder="1" applyAlignment="1">
      <alignment vertical="justify" wrapText="1"/>
    </xf>
    <xf numFmtId="49" fontId="4" fillId="0" borderId="0" xfId="0" applyNumberFormat="1" applyFont="1" applyFill="1" applyAlignment="1">
      <alignment vertical="top"/>
    </xf>
    <xf numFmtId="0" fontId="29" fillId="0" borderId="10" xfId="0" applyNumberFormat="1" applyFont="1" applyFill="1" applyBorder="1" applyAlignment="1">
      <alignment vertical="top" wrapText="1"/>
    </xf>
    <xf numFmtId="49" fontId="29" fillId="0" borderId="10" xfId="0" applyNumberFormat="1" applyFont="1" applyFill="1" applyBorder="1" applyAlignment="1">
      <alignment horizontal="center" vertical="center"/>
    </xf>
    <xf numFmtId="49" fontId="29" fillId="0" borderId="10" xfId="0" applyNumberFormat="1" applyFont="1" applyFill="1" applyBorder="1" applyAlignment="1">
      <alignment horizontal="left" vertical="center"/>
    </xf>
    <xf numFmtId="49" fontId="5" fillId="0" borderId="0" xfId="0" applyNumberFormat="1" applyFont="1" applyBorder="1" applyAlignment="1">
      <alignment horizontal="right" vertical="top" wrapText="1"/>
    </xf>
    <xf numFmtId="0" fontId="26" fillId="0" borderId="0" xfId="0" applyFont="1" applyAlignment="1">
      <alignment horizontal="right" vertical="top" wrapText="1"/>
    </xf>
    <xf numFmtId="0" fontId="8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8" fillId="0" borderId="0" xfId="0" applyNumberFormat="1" applyFont="1" applyAlignment="1">
      <alignment horizontal="center" vertical="top" wrapText="1"/>
    </xf>
    <xf numFmtId="0" fontId="28" fillId="0" borderId="0" xfId="0" applyFont="1" applyAlignment="1">
      <alignment horizontal="center" vertical="top" wrapText="1"/>
    </xf>
    <xf numFmtId="0" fontId="5" fillId="0" borderId="13" xfId="0" applyFont="1" applyFill="1" applyBorder="1" applyAlignment="1">
      <alignment horizontal="right" vertical="top" wrapText="1"/>
    </xf>
    <xf numFmtId="0" fontId="5" fillId="0" borderId="13" xfId="0" applyFont="1" applyFill="1" applyBorder="1" applyAlignment="1" quotePrefix="1">
      <alignment horizontal="right" vertical="top" wrapText="1"/>
    </xf>
    <xf numFmtId="0" fontId="5" fillId="0" borderId="0" xfId="0" applyFont="1" applyBorder="1" applyAlignment="1">
      <alignment horizontal="right" vertical="top" wrapText="1"/>
    </xf>
    <xf numFmtId="49" fontId="4" fillId="0" borderId="0" xfId="0" applyNumberFormat="1" applyFont="1" applyBorder="1" applyAlignment="1">
      <alignment horizontal="right" vertical="top" wrapText="1"/>
    </xf>
    <xf numFmtId="0" fontId="0" fillId="0" borderId="0" xfId="0" applyAlignment="1">
      <alignment horizontal="righ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52"/>
  <sheetViews>
    <sheetView tabSelected="1" zoomScalePageLayoutView="0" workbookViewId="0" topLeftCell="G38">
      <selection activeCell="G45" sqref="G45"/>
    </sheetView>
  </sheetViews>
  <sheetFormatPr defaultColWidth="9.125" defaultRowHeight="12.75"/>
  <cols>
    <col min="1" max="6" width="0" style="7" hidden="1" customWidth="1"/>
    <col min="7" max="7" width="62.25390625" style="15" customWidth="1"/>
    <col min="8" max="8" width="4.125" style="12" customWidth="1"/>
    <col min="9" max="9" width="4.75390625" style="12" customWidth="1"/>
    <col min="10" max="10" width="10.25390625" style="86" customWidth="1"/>
    <col min="11" max="11" width="5.125" style="12" customWidth="1"/>
    <col min="12" max="12" width="14.75390625" style="23" customWidth="1"/>
    <col min="13" max="13" width="17.75390625" style="23" hidden="1" customWidth="1"/>
    <col min="14" max="14" width="17.625" style="23" hidden="1" customWidth="1"/>
    <col min="15" max="15" width="0.12890625" style="8" hidden="1" customWidth="1"/>
    <col min="16" max="16384" width="9.125" style="8" customWidth="1"/>
  </cols>
  <sheetData>
    <row r="1" spans="1:14" s="2" customFormat="1" ht="281.25" hidden="1">
      <c r="A1" s="1" t="s">
        <v>258</v>
      </c>
      <c r="B1" s="1" t="s">
        <v>259</v>
      </c>
      <c r="C1" s="1" t="s">
        <v>260</v>
      </c>
      <c r="D1" s="1" t="s">
        <v>261</v>
      </c>
      <c r="E1" s="1" t="s">
        <v>262</v>
      </c>
      <c r="F1" s="1" t="s">
        <v>263</v>
      </c>
      <c r="G1" s="13" t="s">
        <v>264</v>
      </c>
      <c r="H1" s="11" t="s">
        <v>266</v>
      </c>
      <c r="I1" s="11" t="s">
        <v>268</v>
      </c>
      <c r="J1" s="76" t="s">
        <v>270</v>
      </c>
      <c r="K1" s="11" t="s">
        <v>272</v>
      </c>
      <c r="L1" s="20" t="s">
        <v>236</v>
      </c>
      <c r="M1" s="20" t="s">
        <v>237</v>
      </c>
      <c r="N1" s="20" t="s">
        <v>238</v>
      </c>
    </row>
    <row r="2" spans="7:14" ht="18.75" hidden="1">
      <c r="G2" s="14"/>
      <c r="H2" s="18"/>
      <c r="I2" s="18"/>
      <c r="J2" s="77"/>
      <c r="K2" s="19"/>
      <c r="L2" s="21"/>
      <c r="M2" s="21"/>
      <c r="N2" s="21"/>
    </row>
    <row r="3" spans="1:15" s="2" customFormat="1" ht="18.75" customHeight="1">
      <c r="A3" s="1"/>
      <c r="B3" s="1"/>
      <c r="C3" s="1"/>
      <c r="D3" s="1"/>
      <c r="E3" s="1"/>
      <c r="F3" s="1"/>
      <c r="G3" s="92" t="s">
        <v>405</v>
      </c>
      <c r="H3" s="93"/>
      <c r="I3" s="93"/>
      <c r="J3" s="93"/>
      <c r="K3" s="93"/>
      <c r="L3" s="93"/>
      <c r="M3" s="93"/>
      <c r="N3" s="93"/>
      <c r="O3" s="33"/>
    </row>
    <row r="4" spans="1:15" s="2" customFormat="1" ht="18.75" customHeight="1">
      <c r="A4" s="1"/>
      <c r="B4" s="1"/>
      <c r="C4" s="1"/>
      <c r="D4" s="1"/>
      <c r="E4" s="1"/>
      <c r="F4" s="1"/>
      <c r="G4" s="92" t="s">
        <v>406</v>
      </c>
      <c r="H4" s="93"/>
      <c r="I4" s="93"/>
      <c r="J4" s="93"/>
      <c r="K4" s="93"/>
      <c r="L4" s="93"/>
      <c r="M4" s="93"/>
      <c r="N4" s="93"/>
      <c r="O4" s="93"/>
    </row>
    <row r="5" spans="1:15" s="2" customFormat="1" ht="18.75" customHeight="1">
      <c r="A5" s="1"/>
      <c r="B5" s="1"/>
      <c r="C5" s="1"/>
      <c r="D5" s="1"/>
      <c r="E5" s="1"/>
      <c r="F5" s="1"/>
      <c r="G5" s="92" t="s">
        <v>409</v>
      </c>
      <c r="H5" s="93"/>
      <c r="I5" s="93"/>
      <c r="J5" s="93"/>
      <c r="K5" s="93"/>
      <c r="L5" s="93"/>
      <c r="M5" s="93"/>
      <c r="N5" s="93"/>
      <c r="O5" s="34"/>
    </row>
    <row r="6" spans="1:15" s="2" customFormat="1" ht="18.75" customHeight="1">
      <c r="A6" s="1"/>
      <c r="B6" s="1"/>
      <c r="C6" s="1"/>
      <c r="D6" s="1"/>
      <c r="E6" s="1"/>
      <c r="F6" s="1"/>
      <c r="G6" s="92" t="s">
        <v>602</v>
      </c>
      <c r="H6" s="93"/>
      <c r="I6" s="93"/>
      <c r="J6" s="93"/>
      <c r="K6" s="93"/>
      <c r="L6" s="93"/>
      <c r="M6" s="93"/>
      <c r="N6" s="93"/>
      <c r="O6" s="34"/>
    </row>
    <row r="7" spans="1:15" s="2" customFormat="1" ht="18.75" customHeight="1">
      <c r="A7" s="1"/>
      <c r="B7" s="1"/>
      <c r="C7" s="1"/>
      <c r="D7" s="1"/>
      <c r="E7" s="1"/>
      <c r="F7" s="1"/>
      <c r="G7" s="100" t="s">
        <v>603</v>
      </c>
      <c r="H7" s="93"/>
      <c r="I7" s="93"/>
      <c r="J7" s="93"/>
      <c r="K7" s="93"/>
      <c r="L7" s="93"/>
      <c r="M7" s="93"/>
      <c r="N7" s="93"/>
      <c r="O7" s="34"/>
    </row>
    <row r="8" spans="1:15" s="2" customFormat="1" ht="18.75" customHeight="1">
      <c r="A8" s="1"/>
      <c r="B8" s="1"/>
      <c r="C8" s="1"/>
      <c r="D8" s="1"/>
      <c r="E8" s="1"/>
      <c r="F8" s="1"/>
      <c r="G8" s="101"/>
      <c r="H8" s="102"/>
      <c r="I8" s="102"/>
      <c r="J8" s="102"/>
      <c r="K8" s="102"/>
      <c r="L8" s="102"/>
      <c r="M8" s="102"/>
      <c r="N8" s="102"/>
      <c r="O8" s="32"/>
    </row>
    <row r="9" spans="1:15" s="2" customFormat="1" ht="13.5" customHeight="1">
      <c r="A9" s="1"/>
      <c r="B9" s="1"/>
      <c r="C9" s="1"/>
      <c r="D9" s="1"/>
      <c r="E9" s="1"/>
      <c r="F9" s="1"/>
      <c r="G9" s="13"/>
      <c r="H9" s="11"/>
      <c r="I9" s="11"/>
      <c r="J9" s="94"/>
      <c r="K9" s="95"/>
      <c r="L9" s="95"/>
      <c r="M9" s="95"/>
      <c r="N9" s="31"/>
      <c r="O9" s="24"/>
    </row>
    <row r="10" spans="1:14" s="2" customFormat="1" ht="18.75" customHeight="1">
      <c r="A10" s="1"/>
      <c r="B10" s="1"/>
      <c r="C10" s="1"/>
      <c r="D10" s="1"/>
      <c r="E10" s="1"/>
      <c r="F10" s="1"/>
      <c r="G10" s="96" t="s">
        <v>407</v>
      </c>
      <c r="H10" s="97"/>
      <c r="I10" s="97"/>
      <c r="J10" s="97"/>
      <c r="K10" s="97"/>
      <c r="L10" s="97"/>
      <c r="M10" s="97"/>
      <c r="N10" s="97"/>
    </row>
    <row r="11" spans="1:14" s="2" customFormat="1" ht="18.75" customHeight="1">
      <c r="A11" s="1"/>
      <c r="B11" s="1"/>
      <c r="C11" s="1"/>
      <c r="D11" s="1"/>
      <c r="E11" s="1"/>
      <c r="F11" s="1"/>
      <c r="G11" s="96" t="s">
        <v>330</v>
      </c>
      <c r="H11" s="97"/>
      <c r="I11" s="97"/>
      <c r="J11" s="97"/>
      <c r="K11" s="97"/>
      <c r="L11" s="97"/>
      <c r="M11" s="97"/>
      <c r="N11" s="97"/>
    </row>
    <row r="12" spans="1:14" s="2" customFormat="1" ht="18.75">
      <c r="A12" s="1"/>
      <c r="B12" s="1"/>
      <c r="C12" s="1"/>
      <c r="D12" s="1"/>
      <c r="E12" s="1"/>
      <c r="F12" s="1"/>
      <c r="G12" s="96" t="s">
        <v>410</v>
      </c>
      <c r="H12" s="97"/>
      <c r="I12" s="97"/>
      <c r="J12" s="97"/>
      <c r="K12" s="97"/>
      <c r="L12" s="97"/>
      <c r="M12" s="97"/>
      <c r="N12" s="97"/>
    </row>
    <row r="13" spans="1:14" s="2" customFormat="1" ht="15" customHeight="1">
      <c r="A13" s="1"/>
      <c r="B13" s="1"/>
      <c r="C13" s="1"/>
      <c r="D13" s="1"/>
      <c r="E13" s="1"/>
      <c r="F13" s="1"/>
      <c r="G13" s="35"/>
      <c r="H13" s="36"/>
      <c r="I13" s="36"/>
      <c r="J13" s="78"/>
      <c r="K13" s="36"/>
      <c r="L13" s="37"/>
      <c r="M13" s="37"/>
      <c r="N13" s="37"/>
    </row>
    <row r="14" spans="1:14" s="2" customFormat="1" ht="18.75">
      <c r="A14" s="1"/>
      <c r="B14" s="1"/>
      <c r="C14" s="1"/>
      <c r="D14" s="1"/>
      <c r="E14" s="1"/>
      <c r="F14" s="1"/>
      <c r="G14" s="38"/>
      <c r="H14" s="39"/>
      <c r="I14" s="39"/>
      <c r="J14" s="79"/>
      <c r="K14" s="39"/>
      <c r="L14" s="40" t="s">
        <v>408</v>
      </c>
      <c r="M14" s="98"/>
      <c r="N14" s="99"/>
    </row>
    <row r="15" spans="1:14" s="10" customFormat="1" ht="47.25" customHeight="1">
      <c r="A15" s="9" t="s">
        <v>258</v>
      </c>
      <c r="B15" s="9" t="s">
        <v>259</v>
      </c>
      <c r="C15" s="9" t="s">
        <v>260</v>
      </c>
      <c r="D15" s="9" t="s">
        <v>261</v>
      </c>
      <c r="E15" s="9" t="s">
        <v>262</v>
      </c>
      <c r="F15" s="9" t="s">
        <v>263</v>
      </c>
      <c r="G15" s="16" t="s">
        <v>265</v>
      </c>
      <c r="H15" s="17" t="s">
        <v>267</v>
      </c>
      <c r="I15" s="17" t="s">
        <v>269</v>
      </c>
      <c r="J15" s="17" t="s">
        <v>271</v>
      </c>
      <c r="K15" s="17" t="s">
        <v>273</v>
      </c>
      <c r="L15" s="25" t="s">
        <v>351</v>
      </c>
      <c r="M15" s="22" t="s">
        <v>351</v>
      </c>
      <c r="N15" s="22" t="s">
        <v>354</v>
      </c>
    </row>
    <row r="16" spans="1:14" s="4" customFormat="1" ht="18.75">
      <c r="A16" s="3" t="s">
        <v>274</v>
      </c>
      <c r="B16" s="3" t="s">
        <v>275</v>
      </c>
      <c r="C16" s="3" t="s">
        <v>276</v>
      </c>
      <c r="D16" s="3" t="s">
        <v>277</v>
      </c>
      <c r="E16" s="3" t="s">
        <v>278</v>
      </c>
      <c r="F16" s="3" t="s">
        <v>277</v>
      </c>
      <c r="G16" s="41" t="s">
        <v>275</v>
      </c>
      <c r="H16" s="42" t="s">
        <v>279</v>
      </c>
      <c r="I16" s="42"/>
      <c r="J16" s="80" t="s">
        <v>280</v>
      </c>
      <c r="K16" s="42" t="s">
        <v>280</v>
      </c>
      <c r="L16" s="43">
        <f>L17+L21+L30+L46+L50+L42</f>
        <v>69427.8</v>
      </c>
      <c r="M16" s="44" t="e">
        <f>M17+M21+M30+M46+#REF!+M50+M42</f>
        <v>#REF!</v>
      </c>
      <c r="N16" s="44" t="e">
        <f>N17+N21+N30+N46+N50+N42</f>
        <v>#REF!</v>
      </c>
    </row>
    <row r="17" spans="1:14" s="6" customFormat="1" ht="41.25" customHeight="1">
      <c r="A17" s="5" t="s">
        <v>281</v>
      </c>
      <c r="B17" s="5" t="s">
        <v>282</v>
      </c>
      <c r="C17" s="5" t="s">
        <v>276</v>
      </c>
      <c r="D17" s="5" t="s">
        <v>277</v>
      </c>
      <c r="E17" s="5" t="s">
        <v>278</v>
      </c>
      <c r="F17" s="5" t="s">
        <v>277</v>
      </c>
      <c r="G17" s="45" t="s">
        <v>282</v>
      </c>
      <c r="H17" s="46" t="s">
        <v>279</v>
      </c>
      <c r="I17" s="46" t="s">
        <v>283</v>
      </c>
      <c r="J17" s="81" t="s">
        <v>280</v>
      </c>
      <c r="K17" s="46" t="s">
        <v>280</v>
      </c>
      <c r="L17" s="47">
        <v>714.8</v>
      </c>
      <c r="M17" s="48">
        <v>610.6</v>
      </c>
      <c r="N17" s="48">
        <v>610.6</v>
      </c>
    </row>
    <row r="18" spans="1:14" ht="21.75" customHeight="1">
      <c r="A18" s="7" t="s">
        <v>281</v>
      </c>
      <c r="B18" s="7" t="s">
        <v>282</v>
      </c>
      <c r="C18" s="7" t="s">
        <v>284</v>
      </c>
      <c r="D18" s="7" t="s">
        <v>285</v>
      </c>
      <c r="E18" s="7" t="s">
        <v>278</v>
      </c>
      <c r="F18" s="7" t="s">
        <v>277</v>
      </c>
      <c r="G18" s="49" t="s">
        <v>285</v>
      </c>
      <c r="H18" s="50" t="s">
        <v>279</v>
      </c>
      <c r="I18" s="50" t="s">
        <v>283</v>
      </c>
      <c r="J18" s="75" t="s">
        <v>286</v>
      </c>
      <c r="K18" s="50" t="s">
        <v>280</v>
      </c>
      <c r="L18" s="51">
        <v>714.8</v>
      </c>
      <c r="M18" s="52">
        <v>610.6</v>
      </c>
      <c r="N18" s="52">
        <v>610.6</v>
      </c>
    </row>
    <row r="19" spans="1:14" ht="18.75">
      <c r="A19" s="7" t="s">
        <v>281</v>
      </c>
      <c r="B19" s="7" t="s">
        <v>282</v>
      </c>
      <c r="C19" s="7" t="s">
        <v>287</v>
      </c>
      <c r="D19" s="7" t="s">
        <v>288</v>
      </c>
      <c r="E19" s="7" t="s">
        <v>278</v>
      </c>
      <c r="F19" s="7" t="s">
        <v>277</v>
      </c>
      <c r="G19" s="49" t="s">
        <v>411</v>
      </c>
      <c r="H19" s="50" t="s">
        <v>279</v>
      </c>
      <c r="I19" s="50" t="s">
        <v>283</v>
      </c>
      <c r="J19" s="75" t="s">
        <v>420</v>
      </c>
      <c r="K19" s="50" t="s">
        <v>280</v>
      </c>
      <c r="L19" s="51">
        <v>714.8</v>
      </c>
      <c r="M19" s="52">
        <v>610.6</v>
      </c>
      <c r="N19" s="52">
        <v>610.6</v>
      </c>
    </row>
    <row r="20" spans="1:14" ht="18.75">
      <c r="A20" s="7" t="s">
        <v>281</v>
      </c>
      <c r="B20" s="7" t="s">
        <v>282</v>
      </c>
      <c r="C20" s="7" t="s">
        <v>287</v>
      </c>
      <c r="D20" s="7" t="s">
        <v>288</v>
      </c>
      <c r="E20" s="7" t="s">
        <v>289</v>
      </c>
      <c r="F20" s="7" t="s">
        <v>290</v>
      </c>
      <c r="G20" s="49" t="s">
        <v>413</v>
      </c>
      <c r="H20" s="50" t="s">
        <v>279</v>
      </c>
      <c r="I20" s="50" t="s">
        <v>283</v>
      </c>
      <c r="J20" s="75" t="s">
        <v>420</v>
      </c>
      <c r="K20" s="50" t="s">
        <v>412</v>
      </c>
      <c r="L20" s="51">
        <v>714.8</v>
      </c>
      <c r="M20" s="52">
        <v>610.6</v>
      </c>
      <c r="N20" s="52">
        <v>610.6</v>
      </c>
    </row>
    <row r="21" spans="1:14" s="6" customFormat="1" ht="51.75" customHeight="1">
      <c r="A21" s="5" t="s">
        <v>291</v>
      </c>
      <c r="B21" s="5" t="s">
        <v>292</v>
      </c>
      <c r="C21" s="5" t="s">
        <v>276</v>
      </c>
      <c r="D21" s="5" t="s">
        <v>277</v>
      </c>
      <c r="E21" s="5" t="s">
        <v>278</v>
      </c>
      <c r="F21" s="5" t="s">
        <v>277</v>
      </c>
      <c r="G21" s="45" t="s">
        <v>292</v>
      </c>
      <c r="H21" s="46" t="s">
        <v>279</v>
      </c>
      <c r="I21" s="46" t="s">
        <v>293</v>
      </c>
      <c r="J21" s="81" t="s">
        <v>280</v>
      </c>
      <c r="K21" s="46" t="s">
        <v>280</v>
      </c>
      <c r="L21" s="47">
        <f>L23+L25</f>
        <v>1015.3</v>
      </c>
      <c r="M21" s="48">
        <f>M24+M26</f>
        <v>1002.5</v>
      </c>
      <c r="N21" s="48">
        <f>N24+N26</f>
        <v>1002.5</v>
      </c>
    </row>
    <row r="22" spans="1:14" ht="20.25" customHeight="1">
      <c r="A22" s="7" t="s">
        <v>291</v>
      </c>
      <c r="B22" s="7" t="s">
        <v>292</v>
      </c>
      <c r="C22" s="7" t="s">
        <v>284</v>
      </c>
      <c r="D22" s="7" t="s">
        <v>285</v>
      </c>
      <c r="E22" s="7" t="s">
        <v>278</v>
      </c>
      <c r="F22" s="7" t="s">
        <v>277</v>
      </c>
      <c r="G22" s="49" t="s">
        <v>285</v>
      </c>
      <c r="H22" s="50" t="s">
        <v>279</v>
      </c>
      <c r="I22" s="50" t="s">
        <v>293</v>
      </c>
      <c r="J22" s="75" t="s">
        <v>286</v>
      </c>
      <c r="K22" s="50" t="s">
        <v>280</v>
      </c>
      <c r="L22" s="51">
        <f>L24+L26</f>
        <v>909.6999999999999</v>
      </c>
      <c r="M22" s="52">
        <f>M24+M26</f>
        <v>1002.5</v>
      </c>
      <c r="N22" s="52">
        <f>N24+N26</f>
        <v>1002.5</v>
      </c>
    </row>
    <row r="23" spans="1:14" ht="31.5">
      <c r="A23" s="7" t="s">
        <v>291</v>
      </c>
      <c r="B23" s="7" t="s">
        <v>292</v>
      </c>
      <c r="C23" s="7" t="s">
        <v>294</v>
      </c>
      <c r="D23" s="7" t="s">
        <v>295</v>
      </c>
      <c r="E23" s="7" t="s">
        <v>278</v>
      </c>
      <c r="F23" s="7" t="s">
        <v>277</v>
      </c>
      <c r="G23" s="49" t="s">
        <v>195</v>
      </c>
      <c r="H23" s="50" t="s">
        <v>279</v>
      </c>
      <c r="I23" s="50" t="s">
        <v>293</v>
      </c>
      <c r="J23" s="75" t="s">
        <v>421</v>
      </c>
      <c r="K23" s="50" t="s">
        <v>280</v>
      </c>
      <c r="L23" s="51">
        <v>589.8</v>
      </c>
      <c r="M23" s="52">
        <v>530.1</v>
      </c>
      <c r="N23" s="52">
        <v>530.1</v>
      </c>
    </row>
    <row r="24" spans="1:14" ht="18.75">
      <c r="A24" s="7" t="s">
        <v>291</v>
      </c>
      <c r="B24" s="7" t="s">
        <v>292</v>
      </c>
      <c r="C24" s="7" t="s">
        <v>294</v>
      </c>
      <c r="D24" s="7" t="s">
        <v>295</v>
      </c>
      <c r="E24" s="7" t="s">
        <v>289</v>
      </c>
      <c r="F24" s="7" t="s">
        <v>290</v>
      </c>
      <c r="G24" s="49" t="s">
        <v>413</v>
      </c>
      <c r="H24" s="50" t="s">
        <v>279</v>
      </c>
      <c r="I24" s="50" t="s">
        <v>293</v>
      </c>
      <c r="J24" s="75" t="s">
        <v>421</v>
      </c>
      <c r="K24" s="50" t="s">
        <v>412</v>
      </c>
      <c r="L24" s="51">
        <v>589.8</v>
      </c>
      <c r="M24" s="52">
        <v>530.1</v>
      </c>
      <c r="N24" s="52">
        <v>530.1</v>
      </c>
    </row>
    <row r="25" spans="1:14" ht="18.75">
      <c r="A25" s="7" t="s">
        <v>291</v>
      </c>
      <c r="B25" s="7" t="s">
        <v>292</v>
      </c>
      <c r="C25" s="7" t="s">
        <v>296</v>
      </c>
      <c r="D25" s="7" t="s">
        <v>297</v>
      </c>
      <c r="E25" s="7" t="s">
        <v>278</v>
      </c>
      <c r="F25" s="7" t="s">
        <v>277</v>
      </c>
      <c r="G25" s="49" t="s">
        <v>297</v>
      </c>
      <c r="H25" s="50" t="s">
        <v>279</v>
      </c>
      <c r="I25" s="50" t="s">
        <v>293</v>
      </c>
      <c r="J25" s="75" t="s">
        <v>422</v>
      </c>
      <c r="K25" s="50" t="s">
        <v>280</v>
      </c>
      <c r="L25" s="51">
        <v>425.5</v>
      </c>
      <c r="M25" s="52">
        <v>472.4</v>
      </c>
      <c r="N25" s="52">
        <v>472.4</v>
      </c>
    </row>
    <row r="26" spans="1:14" ht="18.75">
      <c r="A26" s="7" t="s">
        <v>291</v>
      </c>
      <c r="B26" s="7" t="s">
        <v>292</v>
      </c>
      <c r="C26" s="7" t="s">
        <v>296</v>
      </c>
      <c r="D26" s="7" t="s">
        <v>297</v>
      </c>
      <c r="E26" s="7" t="s">
        <v>289</v>
      </c>
      <c r="F26" s="7" t="s">
        <v>290</v>
      </c>
      <c r="G26" s="49" t="s">
        <v>413</v>
      </c>
      <c r="H26" s="50" t="s">
        <v>279</v>
      </c>
      <c r="I26" s="50" t="s">
        <v>293</v>
      </c>
      <c r="J26" s="75" t="s">
        <v>422</v>
      </c>
      <c r="K26" s="50" t="s">
        <v>412</v>
      </c>
      <c r="L26" s="51">
        <v>319.9</v>
      </c>
      <c r="M26" s="52">
        <v>472.4</v>
      </c>
      <c r="N26" s="52">
        <v>472.4</v>
      </c>
    </row>
    <row r="27" spans="7:14" ht="31.5">
      <c r="G27" s="49" t="s">
        <v>414</v>
      </c>
      <c r="H27" s="50" t="s">
        <v>279</v>
      </c>
      <c r="I27" s="50" t="s">
        <v>293</v>
      </c>
      <c r="J27" s="75" t="s">
        <v>422</v>
      </c>
      <c r="K27" s="50" t="s">
        <v>415</v>
      </c>
      <c r="L27" s="51">
        <v>72.6</v>
      </c>
      <c r="M27" s="52"/>
      <c r="N27" s="52"/>
    </row>
    <row r="28" spans="7:14" ht="31.5">
      <c r="G28" s="49" t="s">
        <v>416</v>
      </c>
      <c r="H28" s="50" t="s">
        <v>279</v>
      </c>
      <c r="I28" s="50" t="s">
        <v>293</v>
      </c>
      <c r="J28" s="75" t="s">
        <v>422</v>
      </c>
      <c r="K28" s="50" t="s">
        <v>417</v>
      </c>
      <c r="L28" s="51">
        <v>31.3</v>
      </c>
      <c r="M28" s="52"/>
      <c r="N28" s="52"/>
    </row>
    <row r="29" spans="7:14" ht="18.75">
      <c r="G29" s="49" t="s">
        <v>418</v>
      </c>
      <c r="H29" s="50" t="s">
        <v>279</v>
      </c>
      <c r="I29" s="50" t="s">
        <v>293</v>
      </c>
      <c r="J29" s="75" t="s">
        <v>422</v>
      </c>
      <c r="K29" s="50" t="s">
        <v>419</v>
      </c>
      <c r="L29" s="51">
        <v>1.7</v>
      </c>
      <c r="M29" s="52"/>
      <c r="N29" s="52"/>
    </row>
    <row r="30" spans="1:14" s="6" customFormat="1" ht="58.5" customHeight="1">
      <c r="A30" s="5" t="s">
        <v>298</v>
      </c>
      <c r="B30" s="5" t="s">
        <v>299</v>
      </c>
      <c r="C30" s="5" t="s">
        <v>276</v>
      </c>
      <c r="D30" s="5" t="s">
        <v>277</v>
      </c>
      <c r="E30" s="5" t="s">
        <v>278</v>
      </c>
      <c r="F30" s="5" t="s">
        <v>277</v>
      </c>
      <c r="G30" s="45" t="s">
        <v>299</v>
      </c>
      <c r="H30" s="46" t="s">
        <v>279</v>
      </c>
      <c r="I30" s="46" t="s">
        <v>300</v>
      </c>
      <c r="J30" s="81" t="s">
        <v>280</v>
      </c>
      <c r="K30" s="46" t="s">
        <v>280</v>
      </c>
      <c r="L30" s="47">
        <f>L31+L39</f>
        <v>17746.5</v>
      </c>
      <c r="M30" s="48" t="e">
        <f>M31</f>
        <v>#REF!</v>
      </c>
      <c r="N30" s="48" t="e">
        <f>N31</f>
        <v>#REF!</v>
      </c>
    </row>
    <row r="31" spans="1:14" ht="21.75" customHeight="1">
      <c r="A31" s="7" t="s">
        <v>298</v>
      </c>
      <c r="B31" s="7" t="s">
        <v>299</v>
      </c>
      <c r="C31" s="7" t="s">
        <v>296</v>
      </c>
      <c r="D31" s="7" t="s">
        <v>297</v>
      </c>
      <c r="E31" s="7" t="s">
        <v>289</v>
      </c>
      <c r="F31" s="7" t="s">
        <v>290</v>
      </c>
      <c r="G31" s="49" t="s">
        <v>285</v>
      </c>
      <c r="H31" s="50" t="s">
        <v>279</v>
      </c>
      <c r="I31" s="50" t="s">
        <v>300</v>
      </c>
      <c r="J31" s="75" t="s">
        <v>286</v>
      </c>
      <c r="K31" s="50" t="s">
        <v>280</v>
      </c>
      <c r="L31" s="51">
        <f>L32</f>
        <v>17678.2</v>
      </c>
      <c r="M31" s="52" t="e">
        <f>#REF!+#REF!+#REF!</f>
        <v>#REF!</v>
      </c>
      <c r="N31" s="52" t="e">
        <f>#REF!+#REF!+#REF!</f>
        <v>#REF!</v>
      </c>
    </row>
    <row r="32" spans="7:14" ht="21.75" customHeight="1">
      <c r="G32" s="49" t="s">
        <v>297</v>
      </c>
      <c r="H32" s="50" t="s">
        <v>279</v>
      </c>
      <c r="I32" s="50" t="s">
        <v>300</v>
      </c>
      <c r="J32" s="75" t="s">
        <v>422</v>
      </c>
      <c r="K32" s="50"/>
      <c r="L32" s="51">
        <v>17678.2</v>
      </c>
      <c r="M32" s="52"/>
      <c r="N32" s="52"/>
    </row>
    <row r="33" spans="7:14" ht="21.75" customHeight="1">
      <c r="G33" s="49" t="s">
        <v>413</v>
      </c>
      <c r="H33" s="50" t="s">
        <v>279</v>
      </c>
      <c r="I33" s="50" t="s">
        <v>300</v>
      </c>
      <c r="J33" s="75" t="s">
        <v>422</v>
      </c>
      <c r="K33" s="50" t="s">
        <v>412</v>
      </c>
      <c r="L33" s="51">
        <v>13731.4</v>
      </c>
      <c r="M33" s="52"/>
      <c r="N33" s="52"/>
    </row>
    <row r="34" spans="7:14" ht="35.25" customHeight="1">
      <c r="G34" s="49" t="s">
        <v>414</v>
      </c>
      <c r="H34" s="50" t="s">
        <v>279</v>
      </c>
      <c r="I34" s="50" t="s">
        <v>300</v>
      </c>
      <c r="J34" s="75" t="s">
        <v>422</v>
      </c>
      <c r="K34" s="50" t="s">
        <v>415</v>
      </c>
      <c r="L34" s="51">
        <v>1535.9</v>
      </c>
      <c r="M34" s="52"/>
      <c r="N34" s="52"/>
    </row>
    <row r="35" spans="7:14" ht="35.25" customHeight="1">
      <c r="G35" s="49" t="s">
        <v>416</v>
      </c>
      <c r="H35" s="50" t="s">
        <v>279</v>
      </c>
      <c r="I35" s="50" t="s">
        <v>300</v>
      </c>
      <c r="J35" s="75" t="s">
        <v>422</v>
      </c>
      <c r="K35" s="50" t="s">
        <v>417</v>
      </c>
      <c r="L35" s="51">
        <v>2344.3</v>
      </c>
      <c r="M35" s="52"/>
      <c r="N35" s="52"/>
    </row>
    <row r="36" spans="7:14" ht="33" customHeight="1">
      <c r="G36" s="49" t="s">
        <v>423</v>
      </c>
      <c r="H36" s="50" t="s">
        <v>279</v>
      </c>
      <c r="I36" s="50" t="s">
        <v>300</v>
      </c>
      <c r="J36" s="75" t="s">
        <v>422</v>
      </c>
      <c r="K36" s="50" t="s">
        <v>424</v>
      </c>
      <c r="L36" s="51">
        <v>39</v>
      </c>
      <c r="M36" s="52"/>
      <c r="N36" s="52"/>
    </row>
    <row r="37" spans="7:14" ht="21.75" customHeight="1">
      <c r="G37" s="49" t="s">
        <v>425</v>
      </c>
      <c r="H37" s="50" t="s">
        <v>279</v>
      </c>
      <c r="I37" s="50" t="s">
        <v>300</v>
      </c>
      <c r="J37" s="75" t="s">
        <v>422</v>
      </c>
      <c r="K37" s="50" t="s">
        <v>426</v>
      </c>
      <c r="L37" s="51">
        <v>20.2</v>
      </c>
      <c r="M37" s="52"/>
      <c r="N37" s="52"/>
    </row>
    <row r="38" spans="7:14" ht="21.75" customHeight="1">
      <c r="G38" s="49" t="s">
        <v>418</v>
      </c>
      <c r="H38" s="50" t="s">
        <v>279</v>
      </c>
      <c r="I38" s="50" t="s">
        <v>300</v>
      </c>
      <c r="J38" s="75" t="s">
        <v>422</v>
      </c>
      <c r="K38" s="50" t="s">
        <v>419</v>
      </c>
      <c r="L38" s="51">
        <v>7.4</v>
      </c>
      <c r="M38" s="52"/>
      <c r="N38" s="52"/>
    </row>
    <row r="39" spans="7:14" ht="21.75" customHeight="1">
      <c r="G39" s="49" t="s">
        <v>427</v>
      </c>
      <c r="H39" s="50" t="s">
        <v>279</v>
      </c>
      <c r="I39" s="50" t="s">
        <v>300</v>
      </c>
      <c r="J39" s="75" t="s">
        <v>428</v>
      </c>
      <c r="K39" s="50"/>
      <c r="L39" s="51">
        <v>68.3</v>
      </c>
      <c r="M39" s="52"/>
      <c r="N39" s="52"/>
    </row>
    <row r="40" spans="7:14" ht="33" customHeight="1">
      <c r="G40" s="87" t="s">
        <v>429</v>
      </c>
      <c r="H40" s="50" t="s">
        <v>279</v>
      </c>
      <c r="I40" s="50" t="s">
        <v>300</v>
      </c>
      <c r="J40" s="75" t="s">
        <v>430</v>
      </c>
      <c r="K40" s="50"/>
      <c r="L40" s="51">
        <v>68.3</v>
      </c>
      <c r="M40" s="52"/>
      <c r="N40" s="52"/>
    </row>
    <row r="41" spans="7:14" ht="35.25" customHeight="1">
      <c r="G41" s="49" t="s">
        <v>416</v>
      </c>
      <c r="H41" s="50" t="s">
        <v>279</v>
      </c>
      <c r="I41" s="50" t="s">
        <v>300</v>
      </c>
      <c r="J41" s="75" t="s">
        <v>430</v>
      </c>
      <c r="K41" s="50" t="s">
        <v>417</v>
      </c>
      <c r="L41" s="51">
        <v>68.3</v>
      </c>
      <c r="M41" s="52"/>
      <c r="N41" s="52"/>
    </row>
    <row r="42" spans="7:14" ht="19.5" customHeight="1">
      <c r="G42" s="57" t="s">
        <v>301</v>
      </c>
      <c r="H42" s="58" t="s">
        <v>279</v>
      </c>
      <c r="I42" s="58" t="s">
        <v>302</v>
      </c>
      <c r="J42" s="83" t="s">
        <v>280</v>
      </c>
      <c r="K42" s="58" t="s">
        <v>280</v>
      </c>
      <c r="L42" s="59"/>
      <c r="M42" s="60">
        <v>9.3</v>
      </c>
      <c r="N42" s="61"/>
    </row>
    <row r="43" spans="7:14" ht="19.5" customHeight="1">
      <c r="G43" s="53" t="s">
        <v>285</v>
      </c>
      <c r="H43" s="54" t="s">
        <v>279</v>
      </c>
      <c r="I43" s="54" t="s">
        <v>302</v>
      </c>
      <c r="J43" s="82" t="s">
        <v>286</v>
      </c>
      <c r="K43" s="54" t="s">
        <v>280</v>
      </c>
      <c r="L43" s="55"/>
      <c r="M43" s="56">
        <v>9.3</v>
      </c>
      <c r="N43" s="62"/>
    </row>
    <row r="44" spans="7:14" ht="57.75" customHeight="1">
      <c r="G44" s="53" t="s">
        <v>356</v>
      </c>
      <c r="H44" s="54" t="s">
        <v>279</v>
      </c>
      <c r="I44" s="54" t="s">
        <v>302</v>
      </c>
      <c r="J44" s="82" t="s">
        <v>431</v>
      </c>
      <c r="K44" s="54" t="s">
        <v>280</v>
      </c>
      <c r="L44" s="55"/>
      <c r="M44" s="56">
        <v>9.3</v>
      </c>
      <c r="N44" s="62"/>
    </row>
    <row r="45" spans="7:14" ht="33" customHeight="1">
      <c r="G45" s="49" t="s">
        <v>416</v>
      </c>
      <c r="H45" s="54" t="s">
        <v>279</v>
      </c>
      <c r="I45" s="54" t="s">
        <v>302</v>
      </c>
      <c r="J45" s="82" t="s">
        <v>431</v>
      </c>
      <c r="K45" s="54" t="s">
        <v>417</v>
      </c>
      <c r="L45" s="55"/>
      <c r="M45" s="56">
        <v>9.3</v>
      </c>
      <c r="N45" s="62"/>
    </row>
    <row r="46" spans="7:14" ht="19.5" customHeight="1">
      <c r="G46" s="53" t="s">
        <v>399</v>
      </c>
      <c r="H46" s="54" t="s">
        <v>279</v>
      </c>
      <c r="I46" s="54" t="s">
        <v>304</v>
      </c>
      <c r="J46" s="82"/>
      <c r="K46" s="54"/>
      <c r="L46" s="55">
        <v>166.4</v>
      </c>
      <c r="M46" s="56"/>
      <c r="N46" s="62"/>
    </row>
    <row r="47" spans="7:14" ht="19.5" customHeight="1">
      <c r="G47" s="53" t="s">
        <v>432</v>
      </c>
      <c r="H47" s="54" t="s">
        <v>279</v>
      </c>
      <c r="I47" s="54" t="s">
        <v>304</v>
      </c>
      <c r="J47" s="82" t="s">
        <v>433</v>
      </c>
      <c r="K47" s="54"/>
      <c r="L47" s="55">
        <v>166.4</v>
      </c>
      <c r="M47" s="56"/>
      <c r="N47" s="62"/>
    </row>
    <row r="48" spans="7:14" ht="37.5" customHeight="1">
      <c r="G48" s="53" t="s">
        <v>400</v>
      </c>
      <c r="H48" s="54" t="s">
        <v>279</v>
      </c>
      <c r="I48" s="54" t="s">
        <v>304</v>
      </c>
      <c r="J48" s="82" t="s">
        <v>434</v>
      </c>
      <c r="K48" s="54"/>
      <c r="L48" s="55">
        <v>166.4</v>
      </c>
      <c r="M48" s="56"/>
      <c r="N48" s="62"/>
    </row>
    <row r="49" spans="7:14" ht="33" customHeight="1">
      <c r="G49" s="49" t="s">
        <v>416</v>
      </c>
      <c r="H49" s="54" t="s">
        <v>279</v>
      </c>
      <c r="I49" s="54" t="s">
        <v>304</v>
      </c>
      <c r="J49" s="82" t="s">
        <v>434</v>
      </c>
      <c r="K49" s="54" t="s">
        <v>417</v>
      </c>
      <c r="L49" s="55">
        <v>166.4</v>
      </c>
      <c r="M49" s="56"/>
      <c r="N49" s="62"/>
    </row>
    <row r="50" spans="1:14" s="6" customFormat="1" ht="18.75">
      <c r="A50" s="5" t="s">
        <v>309</v>
      </c>
      <c r="B50" s="5" t="s">
        <v>310</v>
      </c>
      <c r="C50" s="5" t="s">
        <v>276</v>
      </c>
      <c r="D50" s="5" t="s">
        <v>277</v>
      </c>
      <c r="E50" s="5" t="s">
        <v>278</v>
      </c>
      <c r="F50" s="5" t="s">
        <v>277</v>
      </c>
      <c r="G50" s="57" t="s">
        <v>310</v>
      </c>
      <c r="H50" s="58" t="s">
        <v>279</v>
      </c>
      <c r="I50" s="58" t="s">
        <v>355</v>
      </c>
      <c r="J50" s="83" t="s">
        <v>280</v>
      </c>
      <c r="K50" s="58" t="s">
        <v>280</v>
      </c>
      <c r="L50" s="59">
        <f>L51+L67+L74+L79</f>
        <v>49784.8</v>
      </c>
      <c r="M50" s="60">
        <f>M51+M68+M79</f>
        <v>2265</v>
      </c>
      <c r="N50" s="60">
        <f>N51+N68+N79</f>
        <v>2265</v>
      </c>
    </row>
    <row r="51" spans="1:14" s="6" customFormat="1" ht="24" customHeight="1">
      <c r="A51" s="5"/>
      <c r="B51" s="5"/>
      <c r="C51" s="5"/>
      <c r="D51" s="5"/>
      <c r="E51" s="5"/>
      <c r="F51" s="5"/>
      <c r="G51" s="53" t="s">
        <v>285</v>
      </c>
      <c r="H51" s="54" t="s">
        <v>279</v>
      </c>
      <c r="I51" s="54" t="s">
        <v>355</v>
      </c>
      <c r="J51" s="82" t="s">
        <v>435</v>
      </c>
      <c r="K51" s="54" t="s">
        <v>280</v>
      </c>
      <c r="L51" s="55">
        <f>L52+L54+L58+L61</f>
        <v>3004.7999999999997</v>
      </c>
      <c r="M51" s="56">
        <f>M58+M61+M67</f>
        <v>2265</v>
      </c>
      <c r="N51" s="56">
        <f>N58+N61+N67</f>
        <v>2265</v>
      </c>
    </row>
    <row r="52" spans="1:14" s="6" customFormat="1" ht="48" customHeight="1">
      <c r="A52" s="5"/>
      <c r="B52" s="5"/>
      <c r="C52" s="5"/>
      <c r="D52" s="5"/>
      <c r="E52" s="5"/>
      <c r="F52" s="5"/>
      <c r="G52" s="53" t="s">
        <v>335</v>
      </c>
      <c r="H52" s="54" t="s">
        <v>279</v>
      </c>
      <c r="I52" s="54" t="s">
        <v>355</v>
      </c>
      <c r="J52" s="82" t="s">
        <v>436</v>
      </c>
      <c r="K52" s="54"/>
      <c r="L52" s="55">
        <v>15</v>
      </c>
      <c r="M52" s="56"/>
      <c r="N52" s="56"/>
    </row>
    <row r="53" spans="1:14" s="6" customFormat="1" ht="34.5" customHeight="1">
      <c r="A53" s="5"/>
      <c r="B53" s="5"/>
      <c r="C53" s="5"/>
      <c r="D53" s="5"/>
      <c r="E53" s="5"/>
      <c r="F53" s="5"/>
      <c r="G53" s="49" t="s">
        <v>416</v>
      </c>
      <c r="H53" s="54" t="s">
        <v>279</v>
      </c>
      <c r="I53" s="54" t="s">
        <v>355</v>
      </c>
      <c r="J53" s="82" t="s">
        <v>436</v>
      </c>
      <c r="K53" s="54" t="s">
        <v>417</v>
      </c>
      <c r="L53" s="55">
        <v>15</v>
      </c>
      <c r="M53" s="56"/>
      <c r="N53" s="56"/>
    </row>
    <row r="54" spans="1:14" s="6" customFormat="1" ht="34.5" customHeight="1">
      <c r="A54" s="5"/>
      <c r="B54" s="5"/>
      <c r="C54" s="5"/>
      <c r="D54" s="5"/>
      <c r="E54" s="5"/>
      <c r="F54" s="5"/>
      <c r="G54" s="49" t="s">
        <v>214</v>
      </c>
      <c r="H54" s="54" t="s">
        <v>279</v>
      </c>
      <c r="I54" s="54" t="s">
        <v>355</v>
      </c>
      <c r="J54" s="82" t="s">
        <v>437</v>
      </c>
      <c r="K54" s="54"/>
      <c r="L54" s="55">
        <v>245.6</v>
      </c>
      <c r="M54" s="56"/>
      <c r="N54" s="56"/>
    </row>
    <row r="55" spans="1:14" s="6" customFormat="1" ht="18.75" customHeight="1">
      <c r="A55" s="5"/>
      <c r="B55" s="5"/>
      <c r="C55" s="5"/>
      <c r="D55" s="5"/>
      <c r="E55" s="5"/>
      <c r="F55" s="5"/>
      <c r="G55" s="49" t="s">
        <v>413</v>
      </c>
      <c r="H55" s="54" t="s">
        <v>279</v>
      </c>
      <c r="I55" s="54" t="s">
        <v>355</v>
      </c>
      <c r="J55" s="82" t="s">
        <v>437</v>
      </c>
      <c r="K55" s="54" t="s">
        <v>412</v>
      </c>
      <c r="L55" s="55">
        <v>208.6</v>
      </c>
      <c r="M55" s="56"/>
      <c r="N55" s="56"/>
    </row>
    <row r="56" spans="1:14" s="6" customFormat="1" ht="34.5" customHeight="1">
      <c r="A56" s="5"/>
      <c r="B56" s="5"/>
      <c r="C56" s="5"/>
      <c r="D56" s="5"/>
      <c r="E56" s="5"/>
      <c r="F56" s="5"/>
      <c r="G56" s="49" t="s">
        <v>414</v>
      </c>
      <c r="H56" s="54" t="s">
        <v>279</v>
      </c>
      <c r="I56" s="54" t="s">
        <v>355</v>
      </c>
      <c r="J56" s="82" t="s">
        <v>437</v>
      </c>
      <c r="K56" s="54" t="s">
        <v>415</v>
      </c>
      <c r="L56" s="55">
        <v>27.8</v>
      </c>
      <c r="M56" s="56"/>
      <c r="N56" s="56"/>
    </row>
    <row r="57" spans="1:14" s="6" customFormat="1" ht="34.5" customHeight="1">
      <c r="A57" s="5"/>
      <c r="B57" s="5"/>
      <c r="C57" s="5"/>
      <c r="D57" s="5"/>
      <c r="E57" s="5"/>
      <c r="F57" s="5"/>
      <c r="G57" s="49" t="s">
        <v>416</v>
      </c>
      <c r="H57" s="54" t="s">
        <v>279</v>
      </c>
      <c r="I57" s="54" t="s">
        <v>355</v>
      </c>
      <c r="J57" s="82" t="s">
        <v>437</v>
      </c>
      <c r="K57" s="54" t="s">
        <v>417</v>
      </c>
      <c r="L57" s="55">
        <v>9.2</v>
      </c>
      <c r="M57" s="56"/>
      <c r="N57" s="56"/>
    </row>
    <row r="58" spans="1:14" s="6" customFormat="1" ht="18.75">
      <c r="A58" s="5"/>
      <c r="B58" s="5"/>
      <c r="C58" s="5"/>
      <c r="D58" s="5"/>
      <c r="E58" s="5"/>
      <c r="F58" s="5"/>
      <c r="G58" s="53" t="s">
        <v>363</v>
      </c>
      <c r="H58" s="54" t="s">
        <v>279</v>
      </c>
      <c r="I58" s="54" t="s">
        <v>355</v>
      </c>
      <c r="J58" s="82" t="s">
        <v>438</v>
      </c>
      <c r="K58" s="54" t="s">
        <v>280</v>
      </c>
      <c r="L58" s="55">
        <v>115</v>
      </c>
      <c r="M58" s="56">
        <v>115</v>
      </c>
      <c r="N58" s="56">
        <v>115</v>
      </c>
    </row>
    <row r="59" spans="1:14" s="6" customFormat="1" ht="31.5">
      <c r="A59" s="5"/>
      <c r="B59" s="5"/>
      <c r="C59" s="5"/>
      <c r="D59" s="5"/>
      <c r="E59" s="5"/>
      <c r="F59" s="5"/>
      <c r="G59" s="49" t="s">
        <v>414</v>
      </c>
      <c r="H59" s="54" t="s">
        <v>279</v>
      </c>
      <c r="I59" s="54" t="s">
        <v>355</v>
      </c>
      <c r="J59" s="82" t="s">
        <v>438</v>
      </c>
      <c r="K59" s="54" t="s">
        <v>415</v>
      </c>
      <c r="L59" s="55">
        <v>92.9</v>
      </c>
      <c r="M59" s="56">
        <v>115</v>
      </c>
      <c r="N59" s="56">
        <v>115</v>
      </c>
    </row>
    <row r="60" spans="1:14" s="6" customFormat="1" ht="31.5">
      <c r="A60" s="5"/>
      <c r="B60" s="5"/>
      <c r="C60" s="5"/>
      <c r="D60" s="5"/>
      <c r="E60" s="5"/>
      <c r="F60" s="5"/>
      <c r="G60" s="49" t="s">
        <v>416</v>
      </c>
      <c r="H60" s="54" t="s">
        <v>279</v>
      </c>
      <c r="I60" s="54" t="s">
        <v>355</v>
      </c>
      <c r="J60" s="82" t="s">
        <v>438</v>
      </c>
      <c r="K60" s="54" t="s">
        <v>417</v>
      </c>
      <c r="L60" s="55">
        <v>22.1</v>
      </c>
      <c r="M60" s="56"/>
      <c r="N60" s="56"/>
    </row>
    <row r="61" spans="1:14" ht="18.75">
      <c r="A61" s="7" t="s">
        <v>309</v>
      </c>
      <c r="B61" s="7" t="s">
        <v>310</v>
      </c>
      <c r="C61" s="7" t="s">
        <v>296</v>
      </c>
      <c r="D61" s="7" t="s">
        <v>297</v>
      </c>
      <c r="E61" s="7" t="s">
        <v>278</v>
      </c>
      <c r="F61" s="7" t="s">
        <v>277</v>
      </c>
      <c r="G61" s="53" t="s">
        <v>297</v>
      </c>
      <c r="H61" s="54" t="s">
        <v>279</v>
      </c>
      <c r="I61" s="54" t="s">
        <v>355</v>
      </c>
      <c r="J61" s="82" t="s">
        <v>422</v>
      </c>
      <c r="K61" s="54" t="s">
        <v>280</v>
      </c>
      <c r="L61" s="55">
        <v>2629.2</v>
      </c>
      <c r="M61" s="56">
        <v>2150</v>
      </c>
      <c r="N61" s="56">
        <v>2150</v>
      </c>
    </row>
    <row r="62" spans="1:14" ht="18.75">
      <c r="A62" s="7" t="s">
        <v>309</v>
      </c>
      <c r="B62" s="7" t="s">
        <v>310</v>
      </c>
      <c r="C62" s="7" t="s">
        <v>296</v>
      </c>
      <c r="D62" s="7" t="s">
        <v>297</v>
      </c>
      <c r="E62" s="7" t="s">
        <v>289</v>
      </c>
      <c r="F62" s="7" t="s">
        <v>290</v>
      </c>
      <c r="G62" s="49" t="s">
        <v>413</v>
      </c>
      <c r="H62" s="54" t="s">
        <v>279</v>
      </c>
      <c r="I62" s="54" t="s">
        <v>355</v>
      </c>
      <c r="J62" s="82" t="s">
        <v>422</v>
      </c>
      <c r="K62" s="54" t="s">
        <v>412</v>
      </c>
      <c r="L62" s="55">
        <v>2015.7</v>
      </c>
      <c r="M62" s="56">
        <v>2150</v>
      </c>
      <c r="N62" s="56">
        <v>2150</v>
      </c>
    </row>
    <row r="63" spans="7:14" ht="31.5">
      <c r="G63" s="49" t="s">
        <v>414</v>
      </c>
      <c r="H63" s="54" t="s">
        <v>279</v>
      </c>
      <c r="I63" s="54" t="s">
        <v>355</v>
      </c>
      <c r="J63" s="82" t="s">
        <v>422</v>
      </c>
      <c r="K63" s="54" t="s">
        <v>415</v>
      </c>
      <c r="L63" s="55">
        <v>223.3</v>
      </c>
      <c r="M63" s="56"/>
      <c r="N63" s="56"/>
    </row>
    <row r="64" spans="7:14" ht="31.5">
      <c r="G64" s="49" t="s">
        <v>416</v>
      </c>
      <c r="H64" s="54" t="s">
        <v>279</v>
      </c>
      <c r="I64" s="54" t="s">
        <v>355</v>
      </c>
      <c r="J64" s="82" t="s">
        <v>422</v>
      </c>
      <c r="K64" s="54" t="s">
        <v>417</v>
      </c>
      <c r="L64" s="55">
        <v>372.4</v>
      </c>
      <c r="M64" s="56"/>
      <c r="N64" s="56"/>
    </row>
    <row r="65" spans="7:14" ht="21" customHeight="1">
      <c r="G65" s="49" t="s">
        <v>425</v>
      </c>
      <c r="H65" s="54" t="s">
        <v>279</v>
      </c>
      <c r="I65" s="54" t="s">
        <v>355</v>
      </c>
      <c r="J65" s="82" t="s">
        <v>422</v>
      </c>
      <c r="K65" s="54" t="s">
        <v>426</v>
      </c>
      <c r="L65" s="55">
        <v>2.3</v>
      </c>
      <c r="M65" s="56"/>
      <c r="N65" s="56"/>
    </row>
    <row r="66" spans="7:14" ht="18.75">
      <c r="G66" s="49" t="s">
        <v>418</v>
      </c>
      <c r="H66" s="54" t="s">
        <v>279</v>
      </c>
      <c r="I66" s="54" t="s">
        <v>355</v>
      </c>
      <c r="J66" s="82" t="s">
        <v>422</v>
      </c>
      <c r="K66" s="54" t="s">
        <v>419</v>
      </c>
      <c r="L66" s="55">
        <v>15.5</v>
      </c>
      <c r="M66" s="56"/>
      <c r="N66" s="56"/>
    </row>
    <row r="67" spans="7:14" ht="31.5">
      <c r="G67" s="53" t="s">
        <v>403</v>
      </c>
      <c r="H67" s="54" t="s">
        <v>279</v>
      </c>
      <c r="I67" s="54" t="s">
        <v>355</v>
      </c>
      <c r="J67" s="82" t="s">
        <v>439</v>
      </c>
      <c r="K67" s="54" t="s">
        <v>280</v>
      </c>
      <c r="L67" s="55">
        <v>22333</v>
      </c>
      <c r="M67" s="62"/>
      <c r="N67" s="62"/>
    </row>
    <row r="68" spans="7:14" ht="18.75">
      <c r="G68" s="53" t="s">
        <v>365</v>
      </c>
      <c r="H68" s="54" t="s">
        <v>279</v>
      </c>
      <c r="I68" s="54" t="s">
        <v>355</v>
      </c>
      <c r="J68" s="82" t="s">
        <v>440</v>
      </c>
      <c r="K68" s="54"/>
      <c r="L68" s="55">
        <f>L69+L70+L71+L72+L73</f>
        <v>22332.999999999996</v>
      </c>
      <c r="M68" s="62"/>
      <c r="N68" s="62"/>
    </row>
    <row r="69" spans="7:14" ht="31.5">
      <c r="G69" s="49" t="s">
        <v>414</v>
      </c>
      <c r="H69" s="54" t="s">
        <v>279</v>
      </c>
      <c r="I69" s="54" t="s">
        <v>355</v>
      </c>
      <c r="J69" s="82" t="s">
        <v>440</v>
      </c>
      <c r="K69" s="54" t="s">
        <v>415</v>
      </c>
      <c r="L69" s="55">
        <v>19.1</v>
      </c>
      <c r="M69" s="62"/>
      <c r="N69" s="62"/>
    </row>
    <row r="70" spans="7:14" ht="31.5">
      <c r="G70" s="49" t="s">
        <v>416</v>
      </c>
      <c r="H70" s="54" t="s">
        <v>279</v>
      </c>
      <c r="I70" s="54" t="s">
        <v>355</v>
      </c>
      <c r="J70" s="82" t="s">
        <v>440</v>
      </c>
      <c r="K70" s="54" t="s">
        <v>417</v>
      </c>
      <c r="L70" s="55">
        <v>4091.7</v>
      </c>
      <c r="M70" s="62"/>
      <c r="N70" s="62"/>
    </row>
    <row r="71" spans="7:14" ht="63">
      <c r="G71" s="53" t="s">
        <v>441</v>
      </c>
      <c r="H71" s="54" t="s">
        <v>279</v>
      </c>
      <c r="I71" s="54" t="s">
        <v>355</v>
      </c>
      <c r="J71" s="82" t="s">
        <v>440</v>
      </c>
      <c r="K71" s="54" t="s">
        <v>442</v>
      </c>
      <c r="L71" s="55">
        <v>14649.8</v>
      </c>
      <c r="M71" s="62"/>
      <c r="N71" s="62"/>
    </row>
    <row r="72" spans="7:14" ht="18.75">
      <c r="G72" s="53" t="s">
        <v>443</v>
      </c>
      <c r="H72" s="54" t="s">
        <v>279</v>
      </c>
      <c r="I72" s="54" t="s">
        <v>355</v>
      </c>
      <c r="J72" s="82" t="s">
        <v>440</v>
      </c>
      <c r="K72" s="54" t="s">
        <v>444</v>
      </c>
      <c r="L72" s="55">
        <v>2898.1</v>
      </c>
      <c r="M72" s="62"/>
      <c r="N72" s="62"/>
    </row>
    <row r="73" spans="7:14" ht="18.75">
      <c r="G73" s="49" t="s">
        <v>418</v>
      </c>
      <c r="H73" s="54" t="s">
        <v>279</v>
      </c>
      <c r="I73" s="54" t="s">
        <v>355</v>
      </c>
      <c r="J73" s="82" t="s">
        <v>440</v>
      </c>
      <c r="K73" s="54" t="s">
        <v>419</v>
      </c>
      <c r="L73" s="55">
        <v>674.3</v>
      </c>
      <c r="M73" s="62"/>
      <c r="N73" s="62"/>
    </row>
    <row r="74" spans="7:14" ht="18.75">
      <c r="G74" s="49" t="s">
        <v>317</v>
      </c>
      <c r="H74" s="54" t="s">
        <v>279</v>
      </c>
      <c r="I74" s="54" t="s">
        <v>355</v>
      </c>
      <c r="J74" s="82" t="s">
        <v>445</v>
      </c>
      <c r="K74" s="54"/>
      <c r="L74" s="55">
        <v>16975</v>
      </c>
      <c r="M74" s="62"/>
      <c r="N74" s="62"/>
    </row>
    <row r="75" spans="7:14" ht="18.75">
      <c r="G75" s="49" t="s">
        <v>446</v>
      </c>
      <c r="H75" s="54" t="s">
        <v>279</v>
      </c>
      <c r="I75" s="54" t="s">
        <v>355</v>
      </c>
      <c r="J75" s="82" t="s">
        <v>447</v>
      </c>
      <c r="K75" s="54"/>
      <c r="L75" s="55">
        <v>16975</v>
      </c>
      <c r="M75" s="62"/>
      <c r="N75" s="62"/>
    </row>
    <row r="76" spans="7:14" ht="31.5">
      <c r="G76" s="49" t="s">
        <v>448</v>
      </c>
      <c r="H76" s="54" t="s">
        <v>279</v>
      </c>
      <c r="I76" s="54" t="s">
        <v>355</v>
      </c>
      <c r="J76" s="82" t="s">
        <v>447</v>
      </c>
      <c r="K76" s="54" t="s">
        <v>449</v>
      </c>
      <c r="L76" s="55">
        <v>3355.7</v>
      </c>
      <c r="M76" s="62"/>
      <c r="N76" s="62"/>
    </row>
    <row r="77" spans="7:14" ht="31.5">
      <c r="G77" s="49" t="s">
        <v>416</v>
      </c>
      <c r="H77" s="54" t="s">
        <v>279</v>
      </c>
      <c r="I77" s="54" t="s">
        <v>355</v>
      </c>
      <c r="J77" s="82" t="s">
        <v>447</v>
      </c>
      <c r="K77" s="54" t="s">
        <v>417</v>
      </c>
      <c r="L77" s="55">
        <v>2891.4</v>
      </c>
      <c r="M77" s="62"/>
      <c r="N77" s="62"/>
    </row>
    <row r="78" spans="7:14" ht="18.75">
      <c r="G78" s="49" t="s">
        <v>450</v>
      </c>
      <c r="H78" s="54" t="s">
        <v>279</v>
      </c>
      <c r="I78" s="54" t="s">
        <v>355</v>
      </c>
      <c r="J78" s="82" t="s">
        <v>447</v>
      </c>
      <c r="K78" s="54" t="s">
        <v>451</v>
      </c>
      <c r="L78" s="55">
        <v>10727.9</v>
      </c>
      <c r="M78" s="62"/>
      <c r="N78" s="62"/>
    </row>
    <row r="79" spans="7:14" ht="18.75">
      <c r="G79" s="53" t="s">
        <v>427</v>
      </c>
      <c r="H79" s="54" t="s">
        <v>279</v>
      </c>
      <c r="I79" s="54" t="s">
        <v>355</v>
      </c>
      <c r="J79" s="82" t="s">
        <v>428</v>
      </c>
      <c r="K79" s="54"/>
      <c r="L79" s="55">
        <v>7472</v>
      </c>
      <c r="M79" s="62"/>
      <c r="N79" s="62"/>
    </row>
    <row r="80" spans="7:14" ht="18.75">
      <c r="G80" s="53" t="s">
        <v>452</v>
      </c>
      <c r="H80" s="54" t="s">
        <v>279</v>
      </c>
      <c r="I80" s="54" t="s">
        <v>355</v>
      </c>
      <c r="J80" s="82" t="s">
        <v>453</v>
      </c>
      <c r="K80" s="54"/>
      <c r="L80" s="55">
        <v>2158.2</v>
      </c>
      <c r="M80" s="62"/>
      <c r="N80" s="62"/>
    </row>
    <row r="81" spans="7:14" ht="36.75" customHeight="1">
      <c r="G81" s="49" t="s">
        <v>423</v>
      </c>
      <c r="H81" s="54" t="s">
        <v>279</v>
      </c>
      <c r="I81" s="54" t="s">
        <v>355</v>
      </c>
      <c r="J81" s="82" t="s">
        <v>453</v>
      </c>
      <c r="K81" s="54" t="s">
        <v>424</v>
      </c>
      <c r="L81" s="55">
        <v>187.5</v>
      </c>
      <c r="M81" s="62"/>
      <c r="N81" s="62"/>
    </row>
    <row r="82" spans="7:14" ht="21" customHeight="1">
      <c r="G82" s="53" t="s">
        <v>454</v>
      </c>
      <c r="H82" s="54" t="s">
        <v>279</v>
      </c>
      <c r="I82" s="54" t="s">
        <v>355</v>
      </c>
      <c r="J82" s="82" t="s">
        <v>453</v>
      </c>
      <c r="K82" s="54" t="s">
        <v>455</v>
      </c>
      <c r="L82" s="55">
        <v>1939.7</v>
      </c>
      <c r="M82" s="62"/>
      <c r="N82" s="62"/>
    </row>
    <row r="83" spans="7:14" ht="21" customHeight="1">
      <c r="G83" s="53" t="s">
        <v>443</v>
      </c>
      <c r="H83" s="54" t="s">
        <v>279</v>
      </c>
      <c r="I83" s="54" t="s">
        <v>355</v>
      </c>
      <c r="J83" s="82" t="s">
        <v>453</v>
      </c>
      <c r="K83" s="54" t="s">
        <v>444</v>
      </c>
      <c r="L83" s="55">
        <v>31</v>
      </c>
      <c r="M83" s="62"/>
      <c r="N83" s="62"/>
    </row>
    <row r="84" spans="7:14" ht="63">
      <c r="G84" s="53" t="s">
        <v>456</v>
      </c>
      <c r="H84" s="54" t="s">
        <v>279</v>
      </c>
      <c r="I84" s="54" t="s">
        <v>355</v>
      </c>
      <c r="J84" s="82" t="s">
        <v>457</v>
      </c>
      <c r="K84" s="54"/>
      <c r="L84" s="55">
        <v>5313.8</v>
      </c>
      <c r="M84" s="62"/>
      <c r="N84" s="62"/>
    </row>
    <row r="85" spans="7:14" ht="66.75" customHeight="1">
      <c r="G85" s="53" t="s">
        <v>458</v>
      </c>
      <c r="H85" s="54" t="s">
        <v>279</v>
      </c>
      <c r="I85" s="54" t="s">
        <v>355</v>
      </c>
      <c r="J85" s="82" t="s">
        <v>457</v>
      </c>
      <c r="K85" s="54" t="s">
        <v>459</v>
      </c>
      <c r="L85" s="55">
        <v>5313.8</v>
      </c>
      <c r="M85" s="62"/>
      <c r="N85" s="62"/>
    </row>
    <row r="86" spans="7:14" ht="21" customHeight="1">
      <c r="G86" s="41" t="s">
        <v>375</v>
      </c>
      <c r="H86" s="42" t="s">
        <v>283</v>
      </c>
      <c r="I86" s="42" t="s">
        <v>280</v>
      </c>
      <c r="J86" s="75" t="s">
        <v>280</v>
      </c>
      <c r="K86" s="50" t="s">
        <v>280</v>
      </c>
      <c r="L86" s="63">
        <v>840.7</v>
      </c>
      <c r="M86" s="64">
        <v>790.7</v>
      </c>
      <c r="N86" s="64">
        <v>790.7</v>
      </c>
    </row>
    <row r="87" spans="7:14" ht="24" customHeight="1">
      <c r="G87" s="45" t="s">
        <v>376</v>
      </c>
      <c r="H87" s="46" t="s">
        <v>283</v>
      </c>
      <c r="I87" s="46" t="s">
        <v>293</v>
      </c>
      <c r="J87" s="81" t="s">
        <v>280</v>
      </c>
      <c r="K87" s="46" t="s">
        <v>280</v>
      </c>
      <c r="L87" s="55">
        <v>840.7</v>
      </c>
      <c r="M87" s="62">
        <v>790.7</v>
      </c>
      <c r="N87" s="62">
        <v>790.7</v>
      </c>
    </row>
    <row r="88" spans="7:14" ht="20.25" customHeight="1">
      <c r="G88" s="49" t="s">
        <v>285</v>
      </c>
      <c r="H88" s="50" t="s">
        <v>283</v>
      </c>
      <c r="I88" s="50" t="s">
        <v>293</v>
      </c>
      <c r="J88" s="75" t="s">
        <v>435</v>
      </c>
      <c r="K88" s="50" t="s">
        <v>280</v>
      </c>
      <c r="L88" s="55">
        <v>840.7</v>
      </c>
      <c r="M88" s="62">
        <v>790.7</v>
      </c>
      <c r="N88" s="62">
        <v>790.7</v>
      </c>
    </row>
    <row r="89" spans="7:14" ht="33" customHeight="1">
      <c r="G89" s="49" t="s">
        <v>216</v>
      </c>
      <c r="H89" s="50" t="s">
        <v>283</v>
      </c>
      <c r="I89" s="50" t="s">
        <v>293</v>
      </c>
      <c r="J89" s="75" t="s">
        <v>460</v>
      </c>
      <c r="K89" s="50" t="s">
        <v>280</v>
      </c>
      <c r="L89" s="55">
        <v>840.7</v>
      </c>
      <c r="M89" s="62">
        <v>790.7</v>
      </c>
      <c r="N89" s="62">
        <v>790.7</v>
      </c>
    </row>
    <row r="90" spans="7:14" ht="21.75" customHeight="1">
      <c r="G90" s="49" t="s">
        <v>461</v>
      </c>
      <c r="H90" s="50" t="s">
        <v>283</v>
      </c>
      <c r="I90" s="50" t="s">
        <v>293</v>
      </c>
      <c r="J90" s="75" t="s">
        <v>462</v>
      </c>
      <c r="K90" s="50" t="s">
        <v>463</v>
      </c>
      <c r="L90" s="55">
        <v>840.7</v>
      </c>
      <c r="M90" s="62">
        <v>790.7</v>
      </c>
      <c r="N90" s="62">
        <v>790.7</v>
      </c>
    </row>
    <row r="91" spans="1:14" ht="31.5">
      <c r="A91" s="7" t="s">
        <v>309</v>
      </c>
      <c r="B91" s="7" t="s">
        <v>310</v>
      </c>
      <c r="C91" s="7" t="s">
        <v>313</v>
      </c>
      <c r="D91" s="7" t="s">
        <v>314</v>
      </c>
      <c r="E91" s="7" t="s">
        <v>278</v>
      </c>
      <c r="F91" s="7" t="s">
        <v>277</v>
      </c>
      <c r="G91" s="65" t="s">
        <v>320</v>
      </c>
      <c r="H91" s="66" t="s">
        <v>293</v>
      </c>
      <c r="I91" s="66"/>
      <c r="J91" s="84" t="s">
        <v>280</v>
      </c>
      <c r="K91" s="66" t="s">
        <v>280</v>
      </c>
      <c r="L91" s="63">
        <f>L92+L106</f>
        <v>2272.4</v>
      </c>
      <c r="M91" s="67" t="e">
        <f>#REF!</f>
        <v>#REF!</v>
      </c>
      <c r="N91" s="67" t="e">
        <f>#REF!</f>
        <v>#REF!</v>
      </c>
    </row>
    <row r="92" spans="7:14" ht="54" customHeight="1">
      <c r="G92" s="45" t="s">
        <v>464</v>
      </c>
      <c r="H92" s="58" t="s">
        <v>293</v>
      </c>
      <c r="I92" s="58" t="s">
        <v>323</v>
      </c>
      <c r="J92" s="83"/>
      <c r="K92" s="58"/>
      <c r="L92" s="59">
        <f>L93+L99</f>
        <v>2267.4</v>
      </c>
      <c r="M92" s="60"/>
      <c r="N92" s="60"/>
    </row>
    <row r="93" spans="7:14" ht="23.25" customHeight="1">
      <c r="G93" s="49" t="s">
        <v>402</v>
      </c>
      <c r="H93" s="54" t="s">
        <v>293</v>
      </c>
      <c r="I93" s="54" t="s">
        <v>323</v>
      </c>
      <c r="J93" s="82" t="s">
        <v>465</v>
      </c>
      <c r="K93" s="54"/>
      <c r="L93" s="55">
        <v>250</v>
      </c>
      <c r="M93" s="56"/>
      <c r="N93" s="56"/>
    </row>
    <row r="94" spans="7:14" ht="36" customHeight="1">
      <c r="G94" s="49" t="s">
        <v>466</v>
      </c>
      <c r="H94" s="54" t="s">
        <v>293</v>
      </c>
      <c r="I94" s="54" t="s">
        <v>323</v>
      </c>
      <c r="J94" s="82" t="s">
        <v>467</v>
      </c>
      <c r="K94" s="54"/>
      <c r="L94" s="55">
        <v>250</v>
      </c>
      <c r="M94" s="56"/>
      <c r="N94" s="56"/>
    </row>
    <row r="95" spans="7:14" ht="36" customHeight="1">
      <c r="G95" s="49" t="s">
        <v>414</v>
      </c>
      <c r="H95" s="54" t="s">
        <v>293</v>
      </c>
      <c r="I95" s="54" t="s">
        <v>323</v>
      </c>
      <c r="J95" s="82" t="s">
        <v>467</v>
      </c>
      <c r="K95" s="54" t="s">
        <v>415</v>
      </c>
      <c r="L95" s="55">
        <v>27</v>
      </c>
      <c r="M95" s="56"/>
      <c r="N95" s="56"/>
    </row>
    <row r="96" spans="7:14" ht="36" customHeight="1">
      <c r="G96" s="49" t="s">
        <v>416</v>
      </c>
      <c r="H96" s="54" t="s">
        <v>293</v>
      </c>
      <c r="I96" s="54" t="s">
        <v>323</v>
      </c>
      <c r="J96" s="82" t="s">
        <v>467</v>
      </c>
      <c r="K96" s="54" t="s">
        <v>417</v>
      </c>
      <c r="L96" s="55">
        <v>113</v>
      </c>
      <c r="M96" s="56"/>
      <c r="N96" s="56"/>
    </row>
    <row r="97" spans="7:14" ht="18.75" customHeight="1">
      <c r="G97" s="49" t="s">
        <v>243</v>
      </c>
      <c r="H97" s="54" t="s">
        <v>293</v>
      </c>
      <c r="I97" s="54" t="s">
        <v>323</v>
      </c>
      <c r="J97" s="82" t="s">
        <v>467</v>
      </c>
      <c r="K97" s="54" t="s">
        <v>468</v>
      </c>
      <c r="L97" s="55">
        <v>95</v>
      </c>
      <c r="M97" s="56"/>
      <c r="N97" s="56"/>
    </row>
    <row r="98" spans="7:14" ht="18.75" customHeight="1">
      <c r="G98" s="49" t="s">
        <v>443</v>
      </c>
      <c r="H98" s="54" t="s">
        <v>293</v>
      </c>
      <c r="I98" s="54" t="s">
        <v>323</v>
      </c>
      <c r="J98" s="82" t="s">
        <v>467</v>
      </c>
      <c r="K98" s="54" t="s">
        <v>444</v>
      </c>
      <c r="L98" s="55">
        <v>15</v>
      </c>
      <c r="M98" s="56"/>
      <c r="N98" s="56"/>
    </row>
    <row r="99" spans="7:14" ht="20.25" customHeight="1">
      <c r="G99" s="49" t="s">
        <v>427</v>
      </c>
      <c r="H99" s="54" t="s">
        <v>293</v>
      </c>
      <c r="I99" s="54" t="s">
        <v>323</v>
      </c>
      <c r="J99" s="82" t="s">
        <v>428</v>
      </c>
      <c r="K99" s="54"/>
      <c r="L99" s="55">
        <v>2017.4</v>
      </c>
      <c r="M99" s="56"/>
      <c r="N99" s="56"/>
    </row>
    <row r="100" spans="7:14" ht="48.75" customHeight="1">
      <c r="G100" s="49" t="s">
        <v>469</v>
      </c>
      <c r="H100" s="54" t="s">
        <v>293</v>
      </c>
      <c r="I100" s="54" t="s">
        <v>323</v>
      </c>
      <c r="J100" s="82" t="s">
        <v>470</v>
      </c>
      <c r="K100" s="54"/>
      <c r="L100" s="55">
        <v>2017.4</v>
      </c>
      <c r="M100" s="56"/>
      <c r="N100" s="56"/>
    </row>
    <row r="101" spans="7:14" ht="21" customHeight="1">
      <c r="G101" s="49" t="s">
        <v>413</v>
      </c>
      <c r="H101" s="54" t="s">
        <v>293</v>
      </c>
      <c r="I101" s="54" t="s">
        <v>323</v>
      </c>
      <c r="J101" s="82" t="s">
        <v>470</v>
      </c>
      <c r="K101" s="54" t="s">
        <v>412</v>
      </c>
      <c r="L101" s="55">
        <v>1224</v>
      </c>
      <c r="M101" s="56"/>
      <c r="N101" s="56"/>
    </row>
    <row r="102" spans="7:14" ht="36.75" customHeight="1">
      <c r="G102" s="49" t="s">
        <v>414</v>
      </c>
      <c r="H102" s="54" t="s">
        <v>293</v>
      </c>
      <c r="I102" s="54" t="s">
        <v>323</v>
      </c>
      <c r="J102" s="82" t="s">
        <v>470</v>
      </c>
      <c r="K102" s="54" t="s">
        <v>415</v>
      </c>
      <c r="L102" s="55">
        <v>326</v>
      </c>
      <c r="M102" s="56"/>
      <c r="N102" s="56"/>
    </row>
    <row r="103" spans="7:14" ht="36.75" customHeight="1">
      <c r="G103" s="49" t="s">
        <v>416</v>
      </c>
      <c r="H103" s="54" t="s">
        <v>293</v>
      </c>
      <c r="I103" s="54" t="s">
        <v>323</v>
      </c>
      <c r="J103" s="82" t="s">
        <v>470</v>
      </c>
      <c r="K103" s="54" t="s">
        <v>417</v>
      </c>
      <c r="L103" s="55">
        <v>463.3</v>
      </c>
      <c r="M103" s="56"/>
      <c r="N103" s="56"/>
    </row>
    <row r="104" spans="7:14" ht="21.75" customHeight="1">
      <c r="G104" s="49" t="s">
        <v>425</v>
      </c>
      <c r="H104" s="54" t="s">
        <v>293</v>
      </c>
      <c r="I104" s="54" t="s">
        <v>323</v>
      </c>
      <c r="J104" s="82" t="s">
        <v>470</v>
      </c>
      <c r="K104" s="54" t="s">
        <v>426</v>
      </c>
      <c r="L104" s="55">
        <v>4</v>
      </c>
      <c r="M104" s="56"/>
      <c r="N104" s="56"/>
    </row>
    <row r="105" spans="7:14" ht="21.75" customHeight="1">
      <c r="G105" s="49" t="s">
        <v>418</v>
      </c>
      <c r="H105" s="54" t="s">
        <v>293</v>
      </c>
      <c r="I105" s="54" t="s">
        <v>323</v>
      </c>
      <c r="J105" s="82" t="s">
        <v>470</v>
      </c>
      <c r="K105" s="54" t="s">
        <v>419</v>
      </c>
      <c r="L105" s="55">
        <v>0.1</v>
      </c>
      <c r="M105" s="56"/>
      <c r="N105" s="56"/>
    </row>
    <row r="106" spans="7:14" ht="33.75" customHeight="1">
      <c r="G106" s="49" t="s">
        <v>471</v>
      </c>
      <c r="H106" s="54" t="s">
        <v>293</v>
      </c>
      <c r="I106" s="54" t="s">
        <v>311</v>
      </c>
      <c r="J106" s="82"/>
      <c r="K106" s="54"/>
      <c r="L106" s="55">
        <v>5</v>
      </c>
      <c r="M106" s="56"/>
      <c r="N106" s="56"/>
    </row>
    <row r="107" spans="7:14" ht="21.75" customHeight="1">
      <c r="G107" s="49" t="s">
        <v>427</v>
      </c>
      <c r="H107" s="54" t="s">
        <v>293</v>
      </c>
      <c r="I107" s="54" t="s">
        <v>311</v>
      </c>
      <c r="J107" s="82" t="s">
        <v>428</v>
      </c>
      <c r="K107" s="54"/>
      <c r="L107" s="55">
        <v>5</v>
      </c>
      <c r="M107" s="56"/>
      <c r="N107" s="56"/>
    </row>
    <row r="108" spans="7:14" ht="21.75" customHeight="1">
      <c r="G108" s="49" t="s">
        <v>472</v>
      </c>
      <c r="H108" s="54" t="s">
        <v>293</v>
      </c>
      <c r="I108" s="54" t="s">
        <v>311</v>
      </c>
      <c r="J108" s="82" t="s">
        <v>473</v>
      </c>
      <c r="K108" s="54"/>
      <c r="L108" s="55">
        <v>5</v>
      </c>
      <c r="M108" s="56"/>
      <c r="N108" s="56"/>
    </row>
    <row r="109" spans="7:14" ht="21.75" customHeight="1">
      <c r="G109" s="49" t="s">
        <v>443</v>
      </c>
      <c r="H109" s="54" t="s">
        <v>293</v>
      </c>
      <c r="I109" s="54" t="s">
        <v>311</v>
      </c>
      <c r="J109" s="82" t="s">
        <v>473</v>
      </c>
      <c r="K109" s="54" t="s">
        <v>444</v>
      </c>
      <c r="L109" s="55">
        <v>5</v>
      </c>
      <c r="M109" s="56"/>
      <c r="N109" s="56"/>
    </row>
    <row r="110" spans="1:14" ht="18.75">
      <c r="A110" s="7" t="s">
        <v>324</v>
      </c>
      <c r="B110" s="7" t="s">
        <v>325</v>
      </c>
      <c r="C110" s="7" t="s">
        <v>228</v>
      </c>
      <c r="D110" s="7" t="s">
        <v>229</v>
      </c>
      <c r="E110" s="7" t="s">
        <v>278</v>
      </c>
      <c r="F110" s="7" t="s">
        <v>277</v>
      </c>
      <c r="G110" s="65" t="s">
        <v>327</v>
      </c>
      <c r="H110" s="66" t="s">
        <v>300</v>
      </c>
      <c r="I110" s="66"/>
      <c r="J110" s="84" t="s">
        <v>280</v>
      </c>
      <c r="K110" s="66" t="s">
        <v>280</v>
      </c>
      <c r="L110" s="63">
        <f>L111+L125+L129+L136</f>
        <v>13803.9</v>
      </c>
      <c r="M110" s="67" t="e">
        <f>#REF!+M136</f>
        <v>#REF!</v>
      </c>
      <c r="N110" s="67" t="e">
        <f>#REF!+N136</f>
        <v>#REF!</v>
      </c>
    </row>
    <row r="111" spans="7:14" ht="18.75">
      <c r="G111" s="57" t="s">
        <v>389</v>
      </c>
      <c r="H111" s="58" t="s">
        <v>300</v>
      </c>
      <c r="I111" s="58" t="s">
        <v>302</v>
      </c>
      <c r="J111" s="83"/>
      <c r="K111" s="58"/>
      <c r="L111" s="59">
        <f>L112+L119+L122</f>
        <v>2405.6</v>
      </c>
      <c r="M111" s="60"/>
      <c r="N111" s="60"/>
    </row>
    <row r="112" spans="7:14" ht="18.75">
      <c r="G112" s="53" t="s">
        <v>285</v>
      </c>
      <c r="H112" s="54" t="s">
        <v>300</v>
      </c>
      <c r="I112" s="54" t="s">
        <v>302</v>
      </c>
      <c r="J112" s="82" t="s">
        <v>286</v>
      </c>
      <c r="K112" s="54"/>
      <c r="L112" s="55">
        <v>2070.1</v>
      </c>
      <c r="M112" s="60"/>
      <c r="N112" s="60"/>
    </row>
    <row r="113" spans="7:14" ht="18.75">
      <c r="G113" s="53" t="s">
        <v>297</v>
      </c>
      <c r="H113" s="54" t="s">
        <v>300</v>
      </c>
      <c r="I113" s="54" t="s">
        <v>302</v>
      </c>
      <c r="J113" s="82" t="s">
        <v>422</v>
      </c>
      <c r="K113" s="54"/>
      <c r="L113" s="55">
        <v>2070.1</v>
      </c>
      <c r="M113" s="56"/>
      <c r="N113" s="56"/>
    </row>
    <row r="114" spans="7:14" ht="18.75">
      <c r="G114" s="49" t="s">
        <v>413</v>
      </c>
      <c r="H114" s="54" t="s">
        <v>300</v>
      </c>
      <c r="I114" s="54" t="s">
        <v>302</v>
      </c>
      <c r="J114" s="82" t="s">
        <v>422</v>
      </c>
      <c r="K114" s="54" t="s">
        <v>412</v>
      </c>
      <c r="L114" s="55">
        <v>1677.4</v>
      </c>
      <c r="M114" s="56"/>
      <c r="N114" s="56"/>
    </row>
    <row r="115" spans="7:14" ht="31.5">
      <c r="G115" s="49" t="s">
        <v>414</v>
      </c>
      <c r="H115" s="54" t="s">
        <v>300</v>
      </c>
      <c r="I115" s="54" t="s">
        <v>302</v>
      </c>
      <c r="J115" s="82" t="s">
        <v>422</v>
      </c>
      <c r="K115" s="54" t="s">
        <v>415</v>
      </c>
      <c r="L115" s="55">
        <v>151.6</v>
      </c>
      <c r="M115" s="60"/>
      <c r="N115" s="60"/>
    </row>
    <row r="116" spans="7:14" ht="21" customHeight="1">
      <c r="G116" s="49" t="s">
        <v>416</v>
      </c>
      <c r="H116" s="54" t="s">
        <v>300</v>
      </c>
      <c r="I116" s="54" t="s">
        <v>302</v>
      </c>
      <c r="J116" s="82" t="s">
        <v>422</v>
      </c>
      <c r="K116" s="54" t="s">
        <v>417</v>
      </c>
      <c r="L116" s="55">
        <v>228</v>
      </c>
      <c r="M116" s="60"/>
      <c r="N116" s="60"/>
    </row>
    <row r="117" spans="7:14" ht="21" customHeight="1">
      <c r="G117" s="49" t="s">
        <v>425</v>
      </c>
      <c r="H117" s="54" t="s">
        <v>300</v>
      </c>
      <c r="I117" s="54" t="s">
        <v>302</v>
      </c>
      <c r="J117" s="82" t="s">
        <v>422</v>
      </c>
      <c r="K117" s="54" t="s">
        <v>426</v>
      </c>
      <c r="L117" s="55">
        <v>11.6</v>
      </c>
      <c r="M117" s="60"/>
      <c r="N117" s="60"/>
    </row>
    <row r="118" spans="7:14" ht="21" customHeight="1">
      <c r="G118" s="49" t="s">
        <v>418</v>
      </c>
      <c r="H118" s="54" t="s">
        <v>300</v>
      </c>
      <c r="I118" s="54" t="s">
        <v>302</v>
      </c>
      <c r="J118" s="82" t="s">
        <v>422</v>
      </c>
      <c r="K118" s="54" t="s">
        <v>419</v>
      </c>
      <c r="L118" s="55">
        <v>1.5</v>
      </c>
      <c r="M118" s="60"/>
      <c r="N118" s="60"/>
    </row>
    <row r="119" spans="7:14" ht="21" customHeight="1">
      <c r="G119" s="49" t="s">
        <v>403</v>
      </c>
      <c r="H119" s="54" t="s">
        <v>300</v>
      </c>
      <c r="I119" s="54" t="s">
        <v>302</v>
      </c>
      <c r="J119" s="82" t="s">
        <v>439</v>
      </c>
      <c r="K119" s="54"/>
      <c r="L119" s="55">
        <v>15.2</v>
      </c>
      <c r="M119" s="60"/>
      <c r="N119" s="60"/>
    </row>
    <row r="120" spans="7:14" ht="21" customHeight="1">
      <c r="G120" s="49" t="s">
        <v>365</v>
      </c>
      <c r="H120" s="54" t="s">
        <v>300</v>
      </c>
      <c r="I120" s="54" t="s">
        <v>302</v>
      </c>
      <c r="J120" s="82" t="s">
        <v>440</v>
      </c>
      <c r="K120" s="54"/>
      <c r="L120" s="55">
        <v>15.2</v>
      </c>
      <c r="M120" s="60"/>
      <c r="N120" s="60"/>
    </row>
    <row r="121" spans="7:14" ht="34.5" customHeight="1">
      <c r="G121" s="49" t="s">
        <v>416</v>
      </c>
      <c r="H121" s="54" t="s">
        <v>300</v>
      </c>
      <c r="I121" s="54" t="s">
        <v>302</v>
      </c>
      <c r="J121" s="82" t="s">
        <v>440</v>
      </c>
      <c r="K121" s="54" t="s">
        <v>417</v>
      </c>
      <c r="L121" s="55">
        <v>15.2</v>
      </c>
      <c r="M121" s="60"/>
      <c r="N121" s="60"/>
    </row>
    <row r="122" spans="7:14" ht="21" customHeight="1">
      <c r="G122" s="49" t="s">
        <v>427</v>
      </c>
      <c r="H122" s="54" t="s">
        <v>300</v>
      </c>
      <c r="I122" s="54" t="s">
        <v>302</v>
      </c>
      <c r="J122" s="82" t="s">
        <v>428</v>
      </c>
      <c r="K122" s="54"/>
      <c r="L122" s="55">
        <v>320.3</v>
      </c>
      <c r="M122" s="60"/>
      <c r="N122" s="60"/>
    </row>
    <row r="123" spans="7:14" ht="21" customHeight="1">
      <c r="G123" s="49" t="s">
        <v>452</v>
      </c>
      <c r="H123" s="54" t="s">
        <v>300</v>
      </c>
      <c r="I123" s="54" t="s">
        <v>302</v>
      </c>
      <c r="J123" s="82" t="s">
        <v>453</v>
      </c>
      <c r="K123" s="54"/>
      <c r="L123" s="55">
        <v>320.3</v>
      </c>
      <c r="M123" s="60"/>
      <c r="N123" s="60"/>
    </row>
    <row r="124" spans="7:14" ht="21" customHeight="1">
      <c r="G124" s="49" t="s">
        <v>454</v>
      </c>
      <c r="H124" s="54" t="s">
        <v>300</v>
      </c>
      <c r="I124" s="54" t="s">
        <v>302</v>
      </c>
      <c r="J124" s="82" t="s">
        <v>453</v>
      </c>
      <c r="K124" s="54" t="s">
        <v>455</v>
      </c>
      <c r="L124" s="55">
        <v>320.3</v>
      </c>
      <c r="M124" s="60"/>
      <c r="N124" s="60"/>
    </row>
    <row r="125" spans="7:14" ht="18.75">
      <c r="G125" s="45" t="s">
        <v>373</v>
      </c>
      <c r="H125" s="58" t="s">
        <v>300</v>
      </c>
      <c r="I125" s="58" t="s">
        <v>331</v>
      </c>
      <c r="J125" s="83"/>
      <c r="K125" s="58"/>
      <c r="L125" s="59">
        <v>1150.4</v>
      </c>
      <c r="M125" s="60"/>
      <c r="N125" s="60"/>
    </row>
    <row r="126" spans="7:14" ht="18.75">
      <c r="G126" s="49" t="s">
        <v>374</v>
      </c>
      <c r="H126" s="50" t="s">
        <v>300</v>
      </c>
      <c r="I126" s="50" t="s">
        <v>331</v>
      </c>
      <c r="J126" s="75" t="s">
        <v>474</v>
      </c>
      <c r="K126" s="50" t="s">
        <v>280</v>
      </c>
      <c r="L126" s="55">
        <v>1150.4</v>
      </c>
      <c r="M126" s="60"/>
      <c r="N126" s="60"/>
    </row>
    <row r="127" spans="7:14" ht="18.75">
      <c r="G127" s="49" t="s">
        <v>374</v>
      </c>
      <c r="H127" s="50" t="s">
        <v>300</v>
      </c>
      <c r="I127" s="50" t="s">
        <v>331</v>
      </c>
      <c r="J127" s="75" t="s">
        <v>475</v>
      </c>
      <c r="K127" s="50"/>
      <c r="L127" s="55">
        <v>1150.4</v>
      </c>
      <c r="M127" s="60"/>
      <c r="N127" s="60"/>
    </row>
    <row r="128" spans="7:14" ht="47.25">
      <c r="G128" s="49" t="s">
        <v>476</v>
      </c>
      <c r="H128" s="50" t="s">
        <v>300</v>
      </c>
      <c r="I128" s="50" t="s">
        <v>331</v>
      </c>
      <c r="J128" s="75" t="s">
        <v>475</v>
      </c>
      <c r="K128" s="50" t="s">
        <v>477</v>
      </c>
      <c r="L128" s="55">
        <v>1150.4</v>
      </c>
      <c r="M128" s="60"/>
      <c r="N128" s="60"/>
    </row>
    <row r="129" spans="7:14" ht="18.75">
      <c r="G129" s="45" t="s">
        <v>478</v>
      </c>
      <c r="H129" s="46" t="s">
        <v>300</v>
      </c>
      <c r="I129" s="46" t="s">
        <v>323</v>
      </c>
      <c r="J129" s="81"/>
      <c r="K129" s="46"/>
      <c r="L129" s="59">
        <v>2955.7</v>
      </c>
      <c r="M129" s="60"/>
      <c r="N129" s="60"/>
    </row>
    <row r="130" spans="7:14" ht="18.75">
      <c r="G130" s="49" t="s">
        <v>478</v>
      </c>
      <c r="H130" s="50" t="s">
        <v>300</v>
      </c>
      <c r="I130" s="50" t="s">
        <v>323</v>
      </c>
      <c r="J130" s="75" t="s">
        <v>479</v>
      </c>
      <c r="K130" s="50"/>
      <c r="L130" s="55">
        <v>532.6</v>
      </c>
      <c r="M130" s="60"/>
      <c r="N130" s="60"/>
    </row>
    <row r="131" spans="7:14" ht="63">
      <c r="G131" s="49" t="s">
        <v>480</v>
      </c>
      <c r="H131" s="50" t="s">
        <v>300</v>
      </c>
      <c r="I131" s="50" t="s">
        <v>323</v>
      </c>
      <c r="J131" s="75" t="s">
        <v>481</v>
      </c>
      <c r="K131" s="50"/>
      <c r="L131" s="55">
        <v>532.6</v>
      </c>
      <c r="M131" s="60"/>
      <c r="N131" s="60"/>
    </row>
    <row r="132" spans="7:14" ht="18.75">
      <c r="G132" s="49" t="s">
        <v>243</v>
      </c>
      <c r="H132" s="50" t="s">
        <v>300</v>
      </c>
      <c r="I132" s="50" t="s">
        <v>323</v>
      </c>
      <c r="J132" s="75" t="s">
        <v>481</v>
      </c>
      <c r="K132" s="50" t="s">
        <v>468</v>
      </c>
      <c r="L132" s="55">
        <v>532.6</v>
      </c>
      <c r="M132" s="60"/>
      <c r="N132" s="60"/>
    </row>
    <row r="133" spans="7:14" ht="18.75">
      <c r="G133" s="49" t="s">
        <v>427</v>
      </c>
      <c r="H133" s="50" t="s">
        <v>300</v>
      </c>
      <c r="I133" s="50" t="s">
        <v>323</v>
      </c>
      <c r="J133" s="75" t="s">
        <v>428</v>
      </c>
      <c r="K133" s="50"/>
      <c r="L133" s="55">
        <v>2423.1</v>
      </c>
      <c r="M133" s="60"/>
      <c r="N133" s="60"/>
    </row>
    <row r="134" spans="7:14" ht="78.75">
      <c r="G134" s="49" t="s">
        <v>482</v>
      </c>
      <c r="H134" s="50" t="s">
        <v>300</v>
      </c>
      <c r="I134" s="50" t="s">
        <v>323</v>
      </c>
      <c r="J134" s="75" t="s">
        <v>483</v>
      </c>
      <c r="K134" s="50"/>
      <c r="L134" s="55">
        <v>2423.1</v>
      </c>
      <c r="M134" s="60"/>
      <c r="N134" s="60"/>
    </row>
    <row r="135" spans="7:14" ht="18.75">
      <c r="G135" s="49" t="s">
        <v>243</v>
      </c>
      <c r="H135" s="50" t="s">
        <v>300</v>
      </c>
      <c r="I135" s="50" t="s">
        <v>323</v>
      </c>
      <c r="J135" s="75" t="s">
        <v>483</v>
      </c>
      <c r="K135" s="50" t="s">
        <v>468</v>
      </c>
      <c r="L135" s="55">
        <v>2423.1</v>
      </c>
      <c r="M135" s="60"/>
      <c r="N135" s="60"/>
    </row>
    <row r="136" spans="7:14" ht="18.75">
      <c r="G136" s="57" t="s">
        <v>333</v>
      </c>
      <c r="H136" s="58" t="s">
        <v>300</v>
      </c>
      <c r="I136" s="58" t="s">
        <v>308</v>
      </c>
      <c r="J136" s="83"/>
      <c r="K136" s="54"/>
      <c r="L136" s="59">
        <f>L137+L140+L143+L146</f>
        <v>7292.2</v>
      </c>
      <c r="M136" s="60">
        <f>M138+M143+M146</f>
        <v>0</v>
      </c>
      <c r="N136" s="60">
        <f>N138+N143+N146</f>
        <v>0</v>
      </c>
    </row>
    <row r="137" spans="7:14" ht="31.5">
      <c r="G137" s="53" t="s">
        <v>403</v>
      </c>
      <c r="H137" s="54" t="s">
        <v>300</v>
      </c>
      <c r="I137" s="54" t="s">
        <v>308</v>
      </c>
      <c r="J137" s="82" t="s">
        <v>484</v>
      </c>
      <c r="K137" s="54"/>
      <c r="L137" s="55">
        <v>1427.2</v>
      </c>
      <c r="M137" s="60"/>
      <c r="N137" s="60"/>
    </row>
    <row r="138" spans="7:14" ht="18.75">
      <c r="G138" s="53" t="s">
        <v>380</v>
      </c>
      <c r="H138" s="54" t="s">
        <v>300</v>
      </c>
      <c r="I138" s="54" t="s">
        <v>308</v>
      </c>
      <c r="J138" s="82" t="s">
        <v>485</v>
      </c>
      <c r="K138" s="54"/>
      <c r="L138" s="55">
        <v>1427.2</v>
      </c>
      <c r="M138" s="56"/>
      <c r="N138" s="56"/>
    </row>
    <row r="139" spans="7:14" ht="31.5">
      <c r="G139" s="49" t="s">
        <v>416</v>
      </c>
      <c r="H139" s="54" t="s">
        <v>300</v>
      </c>
      <c r="I139" s="54" t="s">
        <v>308</v>
      </c>
      <c r="J139" s="82" t="s">
        <v>485</v>
      </c>
      <c r="K139" s="54" t="s">
        <v>417</v>
      </c>
      <c r="L139" s="55">
        <v>1427.2</v>
      </c>
      <c r="M139" s="56"/>
      <c r="N139" s="56"/>
    </row>
    <row r="140" spans="7:14" ht="18.75">
      <c r="G140" s="49" t="s">
        <v>486</v>
      </c>
      <c r="H140" s="54" t="s">
        <v>300</v>
      </c>
      <c r="I140" s="54" t="s">
        <v>308</v>
      </c>
      <c r="J140" s="82" t="s">
        <v>487</v>
      </c>
      <c r="K140" s="54"/>
      <c r="L140" s="55">
        <v>2960</v>
      </c>
      <c r="M140" s="56"/>
      <c r="N140" s="56"/>
    </row>
    <row r="141" spans="7:14" ht="47.25">
      <c r="G141" s="53" t="s">
        <v>401</v>
      </c>
      <c r="H141" s="54" t="s">
        <v>300</v>
      </c>
      <c r="I141" s="54" t="s">
        <v>308</v>
      </c>
      <c r="J141" s="82" t="s">
        <v>488</v>
      </c>
      <c r="K141" s="54"/>
      <c r="L141" s="55">
        <v>2960</v>
      </c>
      <c r="M141" s="56"/>
      <c r="N141" s="56"/>
    </row>
    <row r="142" spans="7:14" ht="47.25">
      <c r="G142" s="49" t="s">
        <v>476</v>
      </c>
      <c r="H142" s="54" t="s">
        <v>300</v>
      </c>
      <c r="I142" s="54" t="s">
        <v>308</v>
      </c>
      <c r="J142" s="82" t="s">
        <v>488</v>
      </c>
      <c r="K142" s="54" t="s">
        <v>477</v>
      </c>
      <c r="L142" s="55">
        <v>2960</v>
      </c>
      <c r="M142" s="56"/>
      <c r="N142" s="56"/>
    </row>
    <row r="143" spans="7:14" ht="18.75">
      <c r="G143" s="53" t="s">
        <v>317</v>
      </c>
      <c r="H143" s="54" t="s">
        <v>300</v>
      </c>
      <c r="I143" s="54" t="s">
        <v>308</v>
      </c>
      <c r="J143" s="82" t="s">
        <v>445</v>
      </c>
      <c r="K143" s="54"/>
      <c r="L143" s="55">
        <v>1040</v>
      </c>
      <c r="M143" s="56"/>
      <c r="N143" s="56"/>
    </row>
    <row r="144" spans="7:14" ht="41.25" customHeight="1">
      <c r="G144" s="53" t="s">
        <v>489</v>
      </c>
      <c r="H144" s="54" t="s">
        <v>300</v>
      </c>
      <c r="I144" s="54" t="s">
        <v>308</v>
      </c>
      <c r="J144" s="82" t="s">
        <v>490</v>
      </c>
      <c r="K144" s="54"/>
      <c r="L144" s="55">
        <v>1040</v>
      </c>
      <c r="M144" s="56"/>
      <c r="N144" s="56"/>
    </row>
    <row r="145" spans="7:14" ht="47.25">
      <c r="G145" s="49" t="s">
        <v>476</v>
      </c>
      <c r="H145" s="54" t="s">
        <v>300</v>
      </c>
      <c r="I145" s="54" t="s">
        <v>308</v>
      </c>
      <c r="J145" s="82" t="s">
        <v>490</v>
      </c>
      <c r="K145" s="54" t="s">
        <v>477</v>
      </c>
      <c r="L145" s="55">
        <v>1040</v>
      </c>
      <c r="M145" s="56"/>
      <c r="N145" s="56"/>
    </row>
    <row r="146" spans="7:14" ht="18.75">
      <c r="G146" s="53" t="s">
        <v>427</v>
      </c>
      <c r="H146" s="54" t="s">
        <v>300</v>
      </c>
      <c r="I146" s="54" t="s">
        <v>308</v>
      </c>
      <c r="J146" s="82" t="s">
        <v>428</v>
      </c>
      <c r="K146" s="54"/>
      <c r="L146" s="68">
        <v>1865</v>
      </c>
      <c r="M146" s="56"/>
      <c r="N146" s="56"/>
    </row>
    <row r="147" spans="7:14" ht="31.5">
      <c r="G147" s="53" t="s">
        <v>345</v>
      </c>
      <c r="H147" s="54" t="s">
        <v>300</v>
      </c>
      <c r="I147" s="54" t="s">
        <v>308</v>
      </c>
      <c r="J147" s="82" t="s">
        <v>491</v>
      </c>
      <c r="K147" s="54"/>
      <c r="L147" s="55">
        <f>L148</f>
        <v>800</v>
      </c>
      <c r="M147" s="56"/>
      <c r="N147" s="56"/>
    </row>
    <row r="148" spans="7:14" ht="47.25">
      <c r="G148" s="49" t="s">
        <v>476</v>
      </c>
      <c r="H148" s="54" t="s">
        <v>300</v>
      </c>
      <c r="I148" s="54" t="s">
        <v>308</v>
      </c>
      <c r="J148" s="82" t="s">
        <v>491</v>
      </c>
      <c r="K148" s="54" t="s">
        <v>477</v>
      </c>
      <c r="L148" s="55">
        <v>800</v>
      </c>
      <c r="M148" s="56"/>
      <c r="N148" s="56"/>
    </row>
    <row r="149" spans="7:14" ht="47.25">
      <c r="G149" s="53" t="s">
        <v>492</v>
      </c>
      <c r="H149" s="54" t="s">
        <v>300</v>
      </c>
      <c r="I149" s="54" t="s">
        <v>308</v>
      </c>
      <c r="J149" s="82" t="s">
        <v>493</v>
      </c>
      <c r="K149" s="54"/>
      <c r="L149" s="55">
        <v>1065</v>
      </c>
      <c r="M149" s="56"/>
      <c r="N149" s="56"/>
    </row>
    <row r="150" spans="7:14" ht="47.25">
      <c r="G150" s="49" t="s">
        <v>476</v>
      </c>
      <c r="H150" s="54" t="s">
        <v>300</v>
      </c>
      <c r="I150" s="54" t="s">
        <v>308</v>
      </c>
      <c r="J150" s="82" t="s">
        <v>493</v>
      </c>
      <c r="K150" s="54" t="s">
        <v>477</v>
      </c>
      <c r="L150" s="55">
        <v>1065</v>
      </c>
      <c r="M150" s="56"/>
      <c r="N150" s="56"/>
    </row>
    <row r="151" spans="1:14" ht="18.75">
      <c r="A151" s="7" t="s">
        <v>332</v>
      </c>
      <c r="B151" s="7" t="s">
        <v>333</v>
      </c>
      <c r="C151" s="7" t="s">
        <v>108</v>
      </c>
      <c r="D151" s="7" t="s">
        <v>109</v>
      </c>
      <c r="E151" s="7" t="s">
        <v>278</v>
      </c>
      <c r="F151" s="7" t="s">
        <v>277</v>
      </c>
      <c r="G151" s="65" t="s">
        <v>110</v>
      </c>
      <c r="H151" s="66" t="s">
        <v>302</v>
      </c>
      <c r="I151" s="66"/>
      <c r="J151" s="84" t="s">
        <v>280</v>
      </c>
      <c r="K151" s="66" t="s">
        <v>280</v>
      </c>
      <c r="L151" s="63">
        <f>L152+L178+L196</f>
        <v>80612.20000000001</v>
      </c>
      <c r="M151" s="67" t="e">
        <f>M152+M178+#REF!</f>
        <v>#REF!</v>
      </c>
      <c r="N151" s="67" t="e">
        <f>N152+N178+#REF!</f>
        <v>#REF!</v>
      </c>
    </row>
    <row r="152" spans="7:14" ht="18.75">
      <c r="G152" s="57" t="s">
        <v>366</v>
      </c>
      <c r="H152" s="58" t="s">
        <v>302</v>
      </c>
      <c r="I152" s="58" t="s">
        <v>279</v>
      </c>
      <c r="J152" s="83"/>
      <c r="K152" s="58"/>
      <c r="L152" s="59">
        <f>L153+L158+L161+L170</f>
        <v>45219.100000000006</v>
      </c>
      <c r="M152" s="56"/>
      <c r="N152" s="56"/>
    </row>
    <row r="153" spans="7:14" ht="18.75">
      <c r="G153" s="53"/>
      <c r="H153" s="54" t="s">
        <v>302</v>
      </c>
      <c r="I153" s="54" t="s">
        <v>279</v>
      </c>
      <c r="J153" s="82" t="s">
        <v>494</v>
      </c>
      <c r="K153" s="54"/>
      <c r="L153" s="55">
        <f>L154+L156</f>
        <v>9268.3</v>
      </c>
      <c r="M153" s="56"/>
      <c r="N153" s="56"/>
    </row>
    <row r="154" spans="7:14" ht="31.5">
      <c r="G154" s="53" t="s">
        <v>495</v>
      </c>
      <c r="H154" s="54" t="s">
        <v>302</v>
      </c>
      <c r="I154" s="54" t="s">
        <v>279</v>
      </c>
      <c r="J154" s="82" t="s">
        <v>496</v>
      </c>
      <c r="K154" s="54"/>
      <c r="L154" s="55">
        <v>6067</v>
      </c>
      <c r="M154" s="56"/>
      <c r="N154" s="56"/>
    </row>
    <row r="155" spans="7:14" ht="47.25">
      <c r="G155" s="49" t="s">
        <v>476</v>
      </c>
      <c r="H155" s="54" t="s">
        <v>302</v>
      </c>
      <c r="I155" s="54" t="s">
        <v>279</v>
      </c>
      <c r="J155" s="82" t="s">
        <v>496</v>
      </c>
      <c r="K155" s="54" t="s">
        <v>477</v>
      </c>
      <c r="L155" s="55">
        <v>6067</v>
      </c>
      <c r="M155" s="56"/>
      <c r="N155" s="56"/>
    </row>
    <row r="156" spans="7:14" ht="31.5">
      <c r="G156" s="53" t="s">
        <v>495</v>
      </c>
      <c r="H156" s="54" t="s">
        <v>302</v>
      </c>
      <c r="I156" s="54" t="s">
        <v>279</v>
      </c>
      <c r="J156" s="82" t="s">
        <v>497</v>
      </c>
      <c r="K156" s="54"/>
      <c r="L156" s="55">
        <v>3201.3</v>
      </c>
      <c r="M156" s="56"/>
      <c r="N156" s="56"/>
    </row>
    <row r="157" spans="7:14" ht="47.25">
      <c r="G157" s="49" t="s">
        <v>476</v>
      </c>
      <c r="H157" s="54" t="s">
        <v>302</v>
      </c>
      <c r="I157" s="54" t="s">
        <v>279</v>
      </c>
      <c r="J157" s="82" t="s">
        <v>497</v>
      </c>
      <c r="K157" s="54" t="s">
        <v>477</v>
      </c>
      <c r="L157" s="55">
        <v>3201.3</v>
      </c>
      <c r="M157" s="56"/>
      <c r="N157" s="56"/>
    </row>
    <row r="158" spans="7:14" ht="31.5">
      <c r="G158" s="49" t="s">
        <v>403</v>
      </c>
      <c r="H158" s="54" t="s">
        <v>302</v>
      </c>
      <c r="I158" s="54" t="s">
        <v>279</v>
      </c>
      <c r="J158" s="82" t="s">
        <v>484</v>
      </c>
      <c r="K158" s="54"/>
      <c r="L158" s="55">
        <v>1962</v>
      </c>
      <c r="M158" s="56"/>
      <c r="N158" s="56"/>
    </row>
    <row r="159" spans="7:14" ht="20.25" customHeight="1">
      <c r="G159" s="53" t="s">
        <v>498</v>
      </c>
      <c r="H159" s="54" t="s">
        <v>302</v>
      </c>
      <c r="I159" s="54" t="s">
        <v>279</v>
      </c>
      <c r="J159" s="82" t="s">
        <v>499</v>
      </c>
      <c r="K159" s="54"/>
      <c r="L159" s="55">
        <v>1962</v>
      </c>
      <c r="M159" s="56"/>
      <c r="N159" s="60"/>
    </row>
    <row r="160" spans="7:14" ht="31.5">
      <c r="G160" s="49" t="s">
        <v>416</v>
      </c>
      <c r="H160" s="54" t="s">
        <v>302</v>
      </c>
      <c r="I160" s="54" t="s">
        <v>279</v>
      </c>
      <c r="J160" s="82" t="s">
        <v>499</v>
      </c>
      <c r="K160" s="54" t="s">
        <v>417</v>
      </c>
      <c r="L160" s="55">
        <v>1962</v>
      </c>
      <c r="M160" s="56"/>
      <c r="N160" s="60"/>
    </row>
    <row r="161" spans="7:14" ht="18.75">
      <c r="G161" s="53" t="s">
        <v>317</v>
      </c>
      <c r="H161" s="54" t="s">
        <v>302</v>
      </c>
      <c r="I161" s="54" t="s">
        <v>279</v>
      </c>
      <c r="J161" s="82" t="s">
        <v>445</v>
      </c>
      <c r="K161" s="54"/>
      <c r="L161" s="55">
        <v>31778</v>
      </c>
      <c r="M161" s="56"/>
      <c r="N161" s="60"/>
    </row>
    <row r="162" spans="7:14" ht="31.5">
      <c r="G162" s="53" t="s">
        <v>500</v>
      </c>
      <c r="H162" s="54" t="s">
        <v>302</v>
      </c>
      <c r="I162" s="54" t="s">
        <v>279</v>
      </c>
      <c r="J162" s="82" t="s">
        <v>501</v>
      </c>
      <c r="K162" s="54"/>
      <c r="L162" s="55">
        <v>2457</v>
      </c>
      <c r="M162" s="56"/>
      <c r="N162" s="60"/>
    </row>
    <row r="163" spans="7:14" ht="31.5">
      <c r="G163" s="49" t="s">
        <v>416</v>
      </c>
      <c r="H163" s="54" t="s">
        <v>302</v>
      </c>
      <c r="I163" s="54" t="s">
        <v>279</v>
      </c>
      <c r="J163" s="82" t="s">
        <v>501</v>
      </c>
      <c r="K163" s="54" t="s">
        <v>417</v>
      </c>
      <c r="L163" s="55">
        <v>2457</v>
      </c>
      <c r="M163" s="56"/>
      <c r="N163" s="60"/>
    </row>
    <row r="164" spans="7:14" ht="47.25">
      <c r="G164" s="53" t="s">
        <v>502</v>
      </c>
      <c r="H164" s="54" t="s">
        <v>302</v>
      </c>
      <c r="I164" s="54" t="s">
        <v>279</v>
      </c>
      <c r="J164" s="82" t="s">
        <v>503</v>
      </c>
      <c r="K164" s="54"/>
      <c r="L164" s="55">
        <v>8492.7</v>
      </c>
      <c r="M164" s="56"/>
      <c r="N164" s="60"/>
    </row>
    <row r="165" spans="7:14" ht="31.5">
      <c r="G165" s="49" t="s">
        <v>416</v>
      </c>
      <c r="H165" s="54" t="s">
        <v>302</v>
      </c>
      <c r="I165" s="54" t="s">
        <v>279</v>
      </c>
      <c r="J165" s="82" t="s">
        <v>503</v>
      </c>
      <c r="K165" s="54" t="s">
        <v>417</v>
      </c>
      <c r="L165" s="55">
        <v>8492.7</v>
      </c>
      <c r="M165" s="56"/>
      <c r="N165" s="60"/>
    </row>
    <row r="166" spans="7:14" ht="31.5">
      <c r="G166" s="53" t="s">
        <v>504</v>
      </c>
      <c r="H166" s="54" t="s">
        <v>302</v>
      </c>
      <c r="I166" s="54" t="s">
        <v>279</v>
      </c>
      <c r="J166" s="82" t="s">
        <v>505</v>
      </c>
      <c r="K166" s="54"/>
      <c r="L166" s="55">
        <v>18542.3</v>
      </c>
      <c r="M166" s="56"/>
      <c r="N166" s="60"/>
    </row>
    <row r="167" spans="7:14" ht="31.5">
      <c r="G167" s="49" t="s">
        <v>416</v>
      </c>
      <c r="H167" s="54" t="s">
        <v>302</v>
      </c>
      <c r="I167" s="54" t="s">
        <v>279</v>
      </c>
      <c r="J167" s="82" t="s">
        <v>505</v>
      </c>
      <c r="K167" s="54" t="s">
        <v>417</v>
      </c>
      <c r="L167" s="55">
        <v>18542.3</v>
      </c>
      <c r="M167" s="56"/>
      <c r="N167" s="60"/>
    </row>
    <row r="168" spans="7:14" ht="47.25">
      <c r="G168" s="49" t="s">
        <v>506</v>
      </c>
      <c r="H168" s="54" t="s">
        <v>302</v>
      </c>
      <c r="I168" s="54" t="s">
        <v>279</v>
      </c>
      <c r="J168" s="82" t="s">
        <v>507</v>
      </c>
      <c r="K168" s="54"/>
      <c r="L168" s="55">
        <v>2286</v>
      </c>
      <c r="M168" s="56"/>
      <c r="N168" s="60"/>
    </row>
    <row r="169" spans="7:14" ht="47.25">
      <c r="G169" s="49" t="s">
        <v>476</v>
      </c>
      <c r="H169" s="54" t="s">
        <v>302</v>
      </c>
      <c r="I169" s="54" t="s">
        <v>279</v>
      </c>
      <c r="J169" s="82" t="s">
        <v>507</v>
      </c>
      <c r="K169" s="54" t="s">
        <v>477</v>
      </c>
      <c r="L169" s="55">
        <v>2286</v>
      </c>
      <c r="M169" s="56"/>
      <c r="N169" s="60"/>
    </row>
    <row r="170" spans="7:14" ht="18.75">
      <c r="G170" s="53" t="s">
        <v>427</v>
      </c>
      <c r="H170" s="54" t="s">
        <v>302</v>
      </c>
      <c r="I170" s="54" t="s">
        <v>279</v>
      </c>
      <c r="J170" s="82" t="s">
        <v>428</v>
      </c>
      <c r="K170" s="54"/>
      <c r="L170" s="55">
        <f>L171+L173+L176</f>
        <v>2210.8</v>
      </c>
      <c r="M170" s="56"/>
      <c r="N170" s="56"/>
    </row>
    <row r="171" spans="7:14" ht="18.75">
      <c r="G171" s="53" t="s">
        <v>367</v>
      </c>
      <c r="H171" s="54" t="s">
        <v>302</v>
      </c>
      <c r="I171" s="54" t="s">
        <v>279</v>
      </c>
      <c r="J171" s="82" t="s">
        <v>509</v>
      </c>
      <c r="K171" s="54"/>
      <c r="L171" s="55">
        <v>1015</v>
      </c>
      <c r="M171" s="56"/>
      <c r="N171" s="56"/>
    </row>
    <row r="172" spans="7:14" ht="31.5">
      <c r="G172" s="49" t="s">
        <v>416</v>
      </c>
      <c r="H172" s="54" t="s">
        <v>302</v>
      </c>
      <c r="I172" s="54" t="s">
        <v>279</v>
      </c>
      <c r="J172" s="82" t="s">
        <v>509</v>
      </c>
      <c r="K172" s="54" t="s">
        <v>417</v>
      </c>
      <c r="L172" s="55">
        <v>1015</v>
      </c>
      <c r="M172" s="56"/>
      <c r="N172" s="56"/>
    </row>
    <row r="173" spans="7:14" ht="31.5">
      <c r="G173" s="53" t="s">
        <v>510</v>
      </c>
      <c r="H173" s="54" t="s">
        <v>302</v>
      </c>
      <c r="I173" s="54" t="s">
        <v>279</v>
      </c>
      <c r="J173" s="82" t="s">
        <v>508</v>
      </c>
      <c r="K173" s="54"/>
      <c r="L173" s="55">
        <v>421.7</v>
      </c>
      <c r="M173" s="56"/>
      <c r="N173" s="56"/>
    </row>
    <row r="174" spans="7:14" ht="18.75">
      <c r="G174" s="53" t="s">
        <v>243</v>
      </c>
      <c r="H174" s="54" t="s">
        <v>302</v>
      </c>
      <c r="I174" s="54" t="s">
        <v>279</v>
      </c>
      <c r="J174" s="82" t="s">
        <v>508</v>
      </c>
      <c r="K174" s="54" t="s">
        <v>468</v>
      </c>
      <c r="L174" s="55">
        <v>237.7</v>
      </c>
      <c r="M174" s="56"/>
      <c r="N174" s="56"/>
    </row>
    <row r="175" spans="7:14" ht="47.25">
      <c r="G175" s="49" t="s">
        <v>476</v>
      </c>
      <c r="H175" s="54" t="s">
        <v>302</v>
      </c>
      <c r="I175" s="54" t="s">
        <v>279</v>
      </c>
      <c r="J175" s="82" t="s">
        <v>508</v>
      </c>
      <c r="K175" s="54" t="s">
        <v>477</v>
      </c>
      <c r="L175" s="55">
        <v>184</v>
      </c>
      <c r="M175" s="56"/>
      <c r="N175" s="56"/>
    </row>
    <row r="176" spans="7:14" ht="35.25" customHeight="1">
      <c r="G176" s="53" t="s">
        <v>511</v>
      </c>
      <c r="H176" s="54" t="s">
        <v>302</v>
      </c>
      <c r="I176" s="54" t="s">
        <v>279</v>
      </c>
      <c r="J176" s="82" t="s">
        <v>512</v>
      </c>
      <c r="K176" s="54"/>
      <c r="L176" s="55">
        <v>774.1</v>
      </c>
      <c r="M176" s="56"/>
      <c r="N176" s="56"/>
    </row>
    <row r="177" spans="7:14" ht="33.75" customHeight="1">
      <c r="G177" s="49" t="s">
        <v>416</v>
      </c>
      <c r="H177" s="54" t="s">
        <v>302</v>
      </c>
      <c r="I177" s="54" t="s">
        <v>279</v>
      </c>
      <c r="J177" s="82" t="s">
        <v>512</v>
      </c>
      <c r="K177" s="54" t="s">
        <v>417</v>
      </c>
      <c r="L177" s="55">
        <v>774.1</v>
      </c>
      <c r="M177" s="56"/>
      <c r="N177" s="56"/>
    </row>
    <row r="178" spans="1:14" s="23" customFormat="1" ht="18.75">
      <c r="A178" s="88"/>
      <c r="B178" s="88"/>
      <c r="C178" s="88"/>
      <c r="D178" s="88"/>
      <c r="E178" s="88"/>
      <c r="F178" s="88"/>
      <c r="G178" s="89" t="s">
        <v>114</v>
      </c>
      <c r="H178" s="90" t="s">
        <v>302</v>
      </c>
      <c r="I178" s="90" t="s">
        <v>283</v>
      </c>
      <c r="J178" s="91"/>
      <c r="K178" s="90"/>
      <c r="L178" s="47">
        <f>L179+L183+L192</f>
        <v>26593.8</v>
      </c>
      <c r="M178" s="48">
        <f>M190+M195</f>
        <v>5300</v>
      </c>
      <c r="N178" s="48">
        <f>N190+N195</f>
        <v>5300</v>
      </c>
    </row>
    <row r="179" spans="7:14" ht="31.5">
      <c r="G179" s="53" t="s">
        <v>403</v>
      </c>
      <c r="H179" s="54" t="s">
        <v>302</v>
      </c>
      <c r="I179" s="54" t="s">
        <v>283</v>
      </c>
      <c r="J179" s="82" t="s">
        <v>439</v>
      </c>
      <c r="K179" s="54"/>
      <c r="L179" s="55">
        <v>75.2</v>
      </c>
      <c r="M179" s="56"/>
      <c r="N179" s="56"/>
    </row>
    <row r="180" spans="7:14" ht="31.5">
      <c r="G180" s="53" t="s">
        <v>513</v>
      </c>
      <c r="H180" s="54" t="s">
        <v>302</v>
      </c>
      <c r="I180" s="54" t="s">
        <v>283</v>
      </c>
      <c r="J180" s="82" t="s">
        <v>514</v>
      </c>
      <c r="K180" s="54"/>
      <c r="L180" s="55">
        <v>75.2</v>
      </c>
      <c r="M180" s="56"/>
      <c r="N180" s="56"/>
    </row>
    <row r="181" spans="7:14" ht="31.5">
      <c r="G181" s="49" t="s">
        <v>416</v>
      </c>
      <c r="H181" s="54" t="s">
        <v>302</v>
      </c>
      <c r="I181" s="54" t="s">
        <v>283</v>
      </c>
      <c r="J181" s="82" t="s">
        <v>514</v>
      </c>
      <c r="K181" s="54" t="s">
        <v>417</v>
      </c>
      <c r="L181" s="55">
        <v>70.2</v>
      </c>
      <c r="M181" s="56"/>
      <c r="N181" s="56"/>
    </row>
    <row r="182" spans="7:14" ht="18.75">
      <c r="G182" s="49" t="s">
        <v>443</v>
      </c>
      <c r="H182" s="54" t="s">
        <v>302</v>
      </c>
      <c r="I182" s="54" t="s">
        <v>283</v>
      </c>
      <c r="J182" s="82" t="s">
        <v>514</v>
      </c>
      <c r="K182" s="54" t="s">
        <v>444</v>
      </c>
      <c r="L182" s="55">
        <v>5</v>
      </c>
      <c r="M182" s="56"/>
      <c r="N182" s="56"/>
    </row>
    <row r="183" spans="7:14" ht="18.75">
      <c r="G183" s="53" t="s">
        <v>317</v>
      </c>
      <c r="H183" s="54" t="s">
        <v>302</v>
      </c>
      <c r="I183" s="54" t="s">
        <v>283</v>
      </c>
      <c r="J183" s="82" t="s">
        <v>445</v>
      </c>
      <c r="K183" s="54"/>
      <c r="L183" s="55">
        <f>L184+L186+L189</f>
        <v>18285.1</v>
      </c>
      <c r="M183" s="56">
        <f>M186</f>
        <v>5300</v>
      </c>
      <c r="N183" s="56">
        <f>N186</f>
        <v>5300</v>
      </c>
    </row>
    <row r="184" spans="7:14" ht="18.75">
      <c r="G184" s="53" t="s">
        <v>515</v>
      </c>
      <c r="H184" s="54" t="s">
        <v>302</v>
      </c>
      <c r="I184" s="54" t="s">
        <v>283</v>
      </c>
      <c r="J184" s="82" t="s">
        <v>516</v>
      </c>
      <c r="K184" s="54"/>
      <c r="L184" s="55">
        <v>208.2</v>
      </c>
      <c r="M184" s="56"/>
      <c r="N184" s="56"/>
    </row>
    <row r="185" spans="7:14" ht="31.5">
      <c r="G185" s="49" t="s">
        <v>416</v>
      </c>
      <c r="H185" s="54" t="s">
        <v>302</v>
      </c>
      <c r="I185" s="54" t="s">
        <v>283</v>
      </c>
      <c r="J185" s="82" t="s">
        <v>516</v>
      </c>
      <c r="K185" s="54" t="s">
        <v>417</v>
      </c>
      <c r="L185" s="55">
        <v>208.2</v>
      </c>
      <c r="M185" s="56"/>
      <c r="N185" s="56"/>
    </row>
    <row r="186" spans="7:14" ht="31.5">
      <c r="G186" s="53" t="s">
        <v>517</v>
      </c>
      <c r="H186" s="54" t="s">
        <v>302</v>
      </c>
      <c r="I186" s="54" t="s">
        <v>283</v>
      </c>
      <c r="J186" s="82" t="s">
        <v>518</v>
      </c>
      <c r="K186" s="54"/>
      <c r="L186" s="55">
        <v>14700</v>
      </c>
      <c r="M186" s="56">
        <v>5300</v>
      </c>
      <c r="N186" s="56">
        <v>5300</v>
      </c>
    </row>
    <row r="187" spans="7:14" ht="31.5">
      <c r="G187" s="49" t="s">
        <v>416</v>
      </c>
      <c r="H187" s="54" t="s">
        <v>302</v>
      </c>
      <c r="I187" s="54" t="s">
        <v>283</v>
      </c>
      <c r="J187" s="82" t="s">
        <v>518</v>
      </c>
      <c r="K187" s="54" t="s">
        <v>417</v>
      </c>
      <c r="L187" s="55">
        <v>4412.6</v>
      </c>
      <c r="M187" s="56"/>
      <c r="N187" s="56"/>
    </row>
    <row r="188" spans="7:14" ht="18.75">
      <c r="G188" s="53" t="s">
        <v>243</v>
      </c>
      <c r="H188" s="54" t="s">
        <v>302</v>
      </c>
      <c r="I188" s="54" t="s">
        <v>283</v>
      </c>
      <c r="J188" s="82" t="s">
        <v>518</v>
      </c>
      <c r="K188" s="54" t="s">
        <v>468</v>
      </c>
      <c r="L188" s="55">
        <v>10287.4</v>
      </c>
      <c r="M188" s="56"/>
      <c r="N188" s="56"/>
    </row>
    <row r="189" spans="7:14" ht="18.75">
      <c r="G189" s="53" t="s">
        <v>372</v>
      </c>
      <c r="H189" s="54" t="s">
        <v>302</v>
      </c>
      <c r="I189" s="54" t="s">
        <v>283</v>
      </c>
      <c r="J189" s="82" t="s">
        <v>519</v>
      </c>
      <c r="K189" s="54"/>
      <c r="L189" s="55">
        <f>L190+L191</f>
        <v>3376.8999999999996</v>
      </c>
      <c r="M189" s="56">
        <v>5300</v>
      </c>
      <c r="N189" s="56">
        <v>5300</v>
      </c>
    </row>
    <row r="190" spans="7:14" ht="31.5">
      <c r="G190" s="49" t="s">
        <v>416</v>
      </c>
      <c r="H190" s="54" t="s">
        <v>302</v>
      </c>
      <c r="I190" s="54" t="s">
        <v>283</v>
      </c>
      <c r="J190" s="82" t="s">
        <v>519</v>
      </c>
      <c r="K190" s="54" t="s">
        <v>417</v>
      </c>
      <c r="L190" s="55">
        <v>1915.8</v>
      </c>
      <c r="M190" s="56">
        <v>5300</v>
      </c>
      <c r="N190" s="56">
        <v>5300</v>
      </c>
    </row>
    <row r="191" spans="7:14" ht="18.75">
      <c r="G191" s="53" t="s">
        <v>243</v>
      </c>
      <c r="H191" s="54" t="s">
        <v>302</v>
      </c>
      <c r="I191" s="54" t="s">
        <v>283</v>
      </c>
      <c r="J191" s="82" t="s">
        <v>519</v>
      </c>
      <c r="K191" s="54" t="s">
        <v>468</v>
      </c>
      <c r="L191" s="55">
        <v>1461.1</v>
      </c>
      <c r="M191" s="56"/>
      <c r="N191" s="56"/>
    </row>
    <row r="192" spans="7:14" ht="18.75">
      <c r="G192" s="53" t="s">
        <v>427</v>
      </c>
      <c r="H192" s="54" t="s">
        <v>302</v>
      </c>
      <c r="I192" s="54" t="s">
        <v>283</v>
      </c>
      <c r="J192" s="82" t="s">
        <v>428</v>
      </c>
      <c r="K192" s="54"/>
      <c r="L192" s="55">
        <f>L193</f>
        <v>8233.5</v>
      </c>
      <c r="M192" s="56"/>
      <c r="N192" s="56"/>
    </row>
    <row r="193" spans="7:14" ht="31.5">
      <c r="G193" s="53" t="s">
        <v>520</v>
      </c>
      <c r="H193" s="54" t="s">
        <v>302</v>
      </c>
      <c r="I193" s="54" t="s">
        <v>283</v>
      </c>
      <c r="J193" s="82" t="s">
        <v>521</v>
      </c>
      <c r="K193" s="54"/>
      <c r="L193" s="55">
        <f>L194+L195</f>
        <v>8233.5</v>
      </c>
      <c r="M193" s="56"/>
      <c r="N193" s="56"/>
    </row>
    <row r="194" spans="7:14" ht="31.5">
      <c r="G194" s="49" t="s">
        <v>416</v>
      </c>
      <c r="H194" s="54" t="s">
        <v>302</v>
      </c>
      <c r="I194" s="54" t="s">
        <v>283</v>
      </c>
      <c r="J194" s="82" t="s">
        <v>521</v>
      </c>
      <c r="K194" s="54" t="s">
        <v>417</v>
      </c>
      <c r="L194" s="55">
        <v>3139.9</v>
      </c>
      <c r="M194" s="56"/>
      <c r="N194" s="56"/>
    </row>
    <row r="195" spans="7:14" ht="18.75">
      <c r="G195" s="53" t="s">
        <v>243</v>
      </c>
      <c r="H195" s="54" t="s">
        <v>302</v>
      </c>
      <c r="I195" s="54" t="s">
        <v>283</v>
      </c>
      <c r="J195" s="82" t="s">
        <v>521</v>
      </c>
      <c r="K195" s="54" t="s">
        <v>468</v>
      </c>
      <c r="L195" s="55">
        <v>5093.6</v>
      </c>
      <c r="M195" s="56"/>
      <c r="N195" s="56"/>
    </row>
    <row r="196" spans="7:14" ht="18.75">
      <c r="G196" s="57" t="s">
        <v>386</v>
      </c>
      <c r="H196" s="58" t="s">
        <v>302</v>
      </c>
      <c r="I196" s="58" t="s">
        <v>293</v>
      </c>
      <c r="J196" s="83"/>
      <c r="K196" s="58"/>
      <c r="L196" s="59">
        <f>L197+L200</f>
        <v>8799.3</v>
      </c>
      <c r="M196" s="60"/>
      <c r="N196" s="60"/>
    </row>
    <row r="197" spans="7:14" ht="18.75">
      <c r="G197" s="53" t="s">
        <v>386</v>
      </c>
      <c r="H197" s="54" t="s">
        <v>302</v>
      </c>
      <c r="I197" s="54" t="s">
        <v>293</v>
      </c>
      <c r="J197" s="82" t="s">
        <v>522</v>
      </c>
      <c r="K197" s="54"/>
      <c r="L197" s="55">
        <v>6492.4</v>
      </c>
      <c r="M197" s="56"/>
      <c r="N197" s="56"/>
    </row>
    <row r="198" spans="7:14" ht="18.75">
      <c r="G198" s="53" t="s">
        <v>387</v>
      </c>
      <c r="H198" s="54" t="s">
        <v>302</v>
      </c>
      <c r="I198" s="54" t="s">
        <v>293</v>
      </c>
      <c r="J198" s="82" t="s">
        <v>523</v>
      </c>
      <c r="K198" s="54"/>
      <c r="L198" s="55">
        <v>6492.4</v>
      </c>
      <c r="M198" s="56"/>
      <c r="N198" s="56"/>
    </row>
    <row r="199" spans="7:14" ht="31.5">
      <c r="G199" s="49" t="s">
        <v>416</v>
      </c>
      <c r="H199" s="54" t="s">
        <v>302</v>
      </c>
      <c r="I199" s="54" t="s">
        <v>293</v>
      </c>
      <c r="J199" s="82" t="s">
        <v>523</v>
      </c>
      <c r="K199" s="54" t="s">
        <v>417</v>
      </c>
      <c r="L199" s="55">
        <v>6492.4</v>
      </c>
      <c r="M199" s="56"/>
      <c r="N199" s="56"/>
    </row>
    <row r="200" spans="7:14" ht="18.75">
      <c r="G200" s="49" t="s">
        <v>427</v>
      </c>
      <c r="H200" s="54" t="s">
        <v>302</v>
      </c>
      <c r="I200" s="54" t="s">
        <v>293</v>
      </c>
      <c r="J200" s="82" t="s">
        <v>428</v>
      </c>
      <c r="K200" s="54"/>
      <c r="L200" s="55">
        <v>2306.9</v>
      </c>
      <c r="M200" s="56"/>
      <c r="N200" s="56"/>
    </row>
    <row r="201" spans="7:14" ht="78.75">
      <c r="G201" s="49" t="s">
        <v>482</v>
      </c>
      <c r="H201" s="54" t="s">
        <v>302</v>
      </c>
      <c r="I201" s="54" t="s">
        <v>293</v>
      </c>
      <c r="J201" s="82" t="s">
        <v>483</v>
      </c>
      <c r="K201" s="54"/>
      <c r="L201" s="55">
        <v>2306.9</v>
      </c>
      <c r="M201" s="56"/>
      <c r="N201" s="56"/>
    </row>
    <row r="202" spans="7:14" ht="18.75">
      <c r="G202" s="53" t="s">
        <v>243</v>
      </c>
      <c r="H202" s="54" t="s">
        <v>302</v>
      </c>
      <c r="I202" s="54" t="s">
        <v>293</v>
      </c>
      <c r="J202" s="82" t="s">
        <v>483</v>
      </c>
      <c r="K202" s="54" t="s">
        <v>468</v>
      </c>
      <c r="L202" s="55">
        <v>2306.9</v>
      </c>
      <c r="M202" s="56"/>
      <c r="N202" s="56"/>
    </row>
    <row r="203" spans="1:14" ht="18.75">
      <c r="A203" s="7" t="s">
        <v>113</v>
      </c>
      <c r="B203" s="7" t="s">
        <v>114</v>
      </c>
      <c r="C203" s="7" t="s">
        <v>115</v>
      </c>
      <c r="D203" s="7" t="s">
        <v>116</v>
      </c>
      <c r="E203" s="7" t="s">
        <v>306</v>
      </c>
      <c r="F203" s="7" t="s">
        <v>307</v>
      </c>
      <c r="G203" s="65" t="s">
        <v>126</v>
      </c>
      <c r="H203" s="66" t="s">
        <v>304</v>
      </c>
      <c r="I203" s="66" t="s">
        <v>357</v>
      </c>
      <c r="J203" s="84" t="s">
        <v>280</v>
      </c>
      <c r="K203" s="66" t="s">
        <v>280</v>
      </c>
      <c r="L203" s="63">
        <f>L204+L240+L299+L311</f>
        <v>446734.7</v>
      </c>
      <c r="M203" s="67" t="e">
        <f>M204+M240+M299+M311</f>
        <v>#REF!</v>
      </c>
      <c r="N203" s="67" t="e">
        <f>N204+N240+N299+N311</f>
        <v>#REF!</v>
      </c>
    </row>
    <row r="204" spans="1:14" s="6" customFormat="1" ht="18.75">
      <c r="A204" s="5" t="s">
        <v>117</v>
      </c>
      <c r="B204" s="5" t="s">
        <v>118</v>
      </c>
      <c r="C204" s="5" t="s">
        <v>276</v>
      </c>
      <c r="D204" s="5" t="s">
        <v>277</v>
      </c>
      <c r="E204" s="5" t="s">
        <v>278</v>
      </c>
      <c r="F204" s="5" t="s">
        <v>277</v>
      </c>
      <c r="G204" s="57" t="s">
        <v>127</v>
      </c>
      <c r="H204" s="58" t="s">
        <v>304</v>
      </c>
      <c r="I204" s="58" t="s">
        <v>279</v>
      </c>
      <c r="J204" s="83" t="s">
        <v>280</v>
      </c>
      <c r="K204" s="58" t="s">
        <v>280</v>
      </c>
      <c r="L204" s="59">
        <f>L205+L217+L228</f>
        <v>102622</v>
      </c>
      <c r="M204" s="60">
        <f>M207+M215+M219</f>
        <v>60347.8</v>
      </c>
      <c r="N204" s="60">
        <f>N207+N215+N219</f>
        <v>60363.1</v>
      </c>
    </row>
    <row r="205" spans="1:14" ht="22.5" customHeight="1">
      <c r="A205" s="7" t="s">
        <v>117</v>
      </c>
      <c r="B205" s="7" t="s">
        <v>118</v>
      </c>
      <c r="C205" s="7" t="s">
        <v>284</v>
      </c>
      <c r="D205" s="7" t="s">
        <v>285</v>
      </c>
      <c r="E205" s="7" t="s">
        <v>278</v>
      </c>
      <c r="F205" s="7" t="s">
        <v>277</v>
      </c>
      <c r="G205" s="53" t="s">
        <v>217</v>
      </c>
      <c r="H205" s="54" t="s">
        <v>304</v>
      </c>
      <c r="I205" s="54" t="s">
        <v>279</v>
      </c>
      <c r="J205" s="82" t="s">
        <v>524</v>
      </c>
      <c r="K205" s="54" t="s">
        <v>280</v>
      </c>
      <c r="L205" s="55">
        <f>L206+L214</f>
        <v>82637</v>
      </c>
      <c r="M205" s="56">
        <v>56170.8</v>
      </c>
      <c r="N205" s="56">
        <v>56186.1</v>
      </c>
    </row>
    <row r="206" spans="7:14" ht="22.5" customHeight="1">
      <c r="G206" s="53" t="s">
        <v>315</v>
      </c>
      <c r="H206" s="54" t="s">
        <v>304</v>
      </c>
      <c r="I206" s="54" t="s">
        <v>279</v>
      </c>
      <c r="J206" s="82" t="s">
        <v>525</v>
      </c>
      <c r="K206" s="54" t="s">
        <v>280</v>
      </c>
      <c r="L206" s="55">
        <f>L207+L208+L209+L210+L211+L212+L213</f>
        <v>82583</v>
      </c>
      <c r="M206" s="56">
        <v>56170.8</v>
      </c>
      <c r="N206" s="56">
        <v>56186.1</v>
      </c>
    </row>
    <row r="207" spans="1:14" ht="18.75">
      <c r="A207" s="7" t="s">
        <v>117</v>
      </c>
      <c r="B207" s="7" t="s">
        <v>118</v>
      </c>
      <c r="C207" s="7" t="s">
        <v>296</v>
      </c>
      <c r="D207" s="7" t="s">
        <v>297</v>
      </c>
      <c r="E207" s="7" t="s">
        <v>278</v>
      </c>
      <c r="F207" s="7" t="s">
        <v>277</v>
      </c>
      <c r="G207" s="49" t="s">
        <v>413</v>
      </c>
      <c r="H207" s="54" t="s">
        <v>304</v>
      </c>
      <c r="I207" s="54" t="s">
        <v>279</v>
      </c>
      <c r="J207" s="82" t="s">
        <v>525</v>
      </c>
      <c r="K207" s="54" t="s">
        <v>526</v>
      </c>
      <c r="L207" s="55">
        <v>29906.1</v>
      </c>
      <c r="M207" s="56">
        <v>56170.8</v>
      </c>
      <c r="N207" s="56">
        <v>56186.1</v>
      </c>
    </row>
    <row r="208" spans="7:14" ht="31.5">
      <c r="G208" s="49" t="s">
        <v>527</v>
      </c>
      <c r="H208" s="54" t="s">
        <v>304</v>
      </c>
      <c r="I208" s="54" t="s">
        <v>279</v>
      </c>
      <c r="J208" s="82" t="s">
        <v>525</v>
      </c>
      <c r="K208" s="54" t="s">
        <v>528</v>
      </c>
      <c r="L208" s="55">
        <v>108.5</v>
      </c>
      <c r="M208" s="56"/>
      <c r="N208" s="56"/>
    </row>
    <row r="209" spans="7:14" ht="31.5">
      <c r="G209" s="49" t="s">
        <v>414</v>
      </c>
      <c r="H209" s="54" t="s">
        <v>304</v>
      </c>
      <c r="I209" s="54" t="s">
        <v>279</v>
      </c>
      <c r="J209" s="82" t="s">
        <v>525</v>
      </c>
      <c r="K209" s="54" t="s">
        <v>415</v>
      </c>
      <c r="L209" s="55">
        <v>105</v>
      </c>
      <c r="M209" s="56"/>
      <c r="N209" s="56"/>
    </row>
    <row r="210" spans="7:14" ht="31.5">
      <c r="G210" s="49" t="s">
        <v>416</v>
      </c>
      <c r="H210" s="54" t="s">
        <v>304</v>
      </c>
      <c r="I210" s="54" t="s">
        <v>279</v>
      </c>
      <c r="J210" s="82" t="s">
        <v>525</v>
      </c>
      <c r="K210" s="54" t="s">
        <v>417</v>
      </c>
      <c r="L210" s="55">
        <v>9116</v>
      </c>
      <c r="M210" s="56"/>
      <c r="N210" s="56"/>
    </row>
    <row r="211" spans="7:14" ht="63">
      <c r="G211" s="53" t="s">
        <v>441</v>
      </c>
      <c r="H211" s="54" t="s">
        <v>304</v>
      </c>
      <c r="I211" s="54" t="s">
        <v>279</v>
      </c>
      <c r="J211" s="82" t="s">
        <v>525</v>
      </c>
      <c r="K211" s="54" t="s">
        <v>442</v>
      </c>
      <c r="L211" s="55">
        <v>43266</v>
      </c>
      <c r="M211" s="56"/>
      <c r="N211" s="56"/>
    </row>
    <row r="212" spans="7:14" ht="23.25" customHeight="1">
      <c r="G212" s="49" t="s">
        <v>425</v>
      </c>
      <c r="H212" s="54" t="s">
        <v>304</v>
      </c>
      <c r="I212" s="54" t="s">
        <v>279</v>
      </c>
      <c r="J212" s="82" t="s">
        <v>525</v>
      </c>
      <c r="K212" s="54" t="s">
        <v>426</v>
      </c>
      <c r="L212" s="55">
        <v>68</v>
      </c>
      <c r="M212" s="56"/>
      <c r="N212" s="56"/>
    </row>
    <row r="213" spans="7:14" ht="18.75">
      <c r="G213" s="49" t="s">
        <v>418</v>
      </c>
      <c r="H213" s="54" t="s">
        <v>304</v>
      </c>
      <c r="I213" s="54" t="s">
        <v>279</v>
      </c>
      <c r="J213" s="82" t="s">
        <v>525</v>
      </c>
      <c r="K213" s="54" t="s">
        <v>419</v>
      </c>
      <c r="L213" s="55">
        <v>13.4</v>
      </c>
      <c r="M213" s="56"/>
      <c r="N213" s="56"/>
    </row>
    <row r="214" spans="7:14" ht="31.5">
      <c r="G214" s="53" t="s">
        <v>529</v>
      </c>
      <c r="H214" s="54" t="s">
        <v>304</v>
      </c>
      <c r="I214" s="54" t="s">
        <v>279</v>
      </c>
      <c r="J214" s="82" t="s">
        <v>530</v>
      </c>
      <c r="K214" s="54"/>
      <c r="L214" s="55">
        <v>54</v>
      </c>
      <c r="M214" s="56">
        <v>105</v>
      </c>
      <c r="N214" s="56">
        <v>105</v>
      </c>
    </row>
    <row r="215" spans="7:14" ht="31.5">
      <c r="G215" s="49" t="s">
        <v>416</v>
      </c>
      <c r="H215" s="54" t="s">
        <v>304</v>
      </c>
      <c r="I215" s="54" t="s">
        <v>279</v>
      </c>
      <c r="J215" s="82" t="s">
        <v>530</v>
      </c>
      <c r="K215" s="54" t="s">
        <v>417</v>
      </c>
      <c r="L215" s="55">
        <v>37.6</v>
      </c>
      <c r="M215" s="56">
        <v>105</v>
      </c>
      <c r="N215" s="56">
        <v>105</v>
      </c>
    </row>
    <row r="216" spans="7:14" ht="63">
      <c r="G216" s="53" t="s">
        <v>441</v>
      </c>
      <c r="H216" s="54" t="s">
        <v>304</v>
      </c>
      <c r="I216" s="54" t="s">
        <v>279</v>
      </c>
      <c r="J216" s="82" t="s">
        <v>530</v>
      </c>
      <c r="K216" s="54" t="s">
        <v>442</v>
      </c>
      <c r="L216" s="55">
        <v>16.4</v>
      </c>
      <c r="M216" s="56"/>
      <c r="N216" s="56"/>
    </row>
    <row r="217" spans="7:14" ht="18.75">
      <c r="G217" s="53" t="s">
        <v>132</v>
      </c>
      <c r="H217" s="54" t="s">
        <v>304</v>
      </c>
      <c r="I217" s="54" t="s">
        <v>279</v>
      </c>
      <c r="J217" s="82" t="s">
        <v>531</v>
      </c>
      <c r="K217" s="54"/>
      <c r="L217" s="55">
        <v>9633.9</v>
      </c>
      <c r="M217" s="56"/>
      <c r="N217" s="56"/>
    </row>
    <row r="218" spans="7:14" ht="94.5">
      <c r="G218" s="53" t="s">
        <v>533</v>
      </c>
      <c r="H218" s="54" t="s">
        <v>304</v>
      </c>
      <c r="I218" s="54" t="s">
        <v>279</v>
      </c>
      <c r="J218" s="82" t="s">
        <v>532</v>
      </c>
      <c r="K218" s="54"/>
      <c r="L218" s="55">
        <v>8387.3</v>
      </c>
      <c r="M218" s="56">
        <v>4072</v>
      </c>
      <c r="N218" s="56">
        <v>4072</v>
      </c>
    </row>
    <row r="219" spans="7:14" ht="18.75">
      <c r="G219" s="49" t="s">
        <v>413</v>
      </c>
      <c r="H219" s="54" t="s">
        <v>304</v>
      </c>
      <c r="I219" s="54" t="s">
        <v>279</v>
      </c>
      <c r="J219" s="82" t="s">
        <v>532</v>
      </c>
      <c r="K219" s="54" t="s">
        <v>526</v>
      </c>
      <c r="L219" s="55">
        <v>4068.1</v>
      </c>
      <c r="M219" s="56">
        <v>4072</v>
      </c>
      <c r="N219" s="56">
        <v>4072</v>
      </c>
    </row>
    <row r="220" spans="7:14" ht="18.75">
      <c r="G220" s="49" t="s">
        <v>443</v>
      </c>
      <c r="H220" s="54" t="s">
        <v>304</v>
      </c>
      <c r="I220" s="54" t="s">
        <v>279</v>
      </c>
      <c r="J220" s="82" t="s">
        <v>532</v>
      </c>
      <c r="K220" s="54" t="s">
        <v>444</v>
      </c>
      <c r="L220" s="55">
        <v>4319.2</v>
      </c>
      <c r="M220" s="56"/>
      <c r="N220" s="56"/>
    </row>
    <row r="221" spans="7:14" ht="173.25">
      <c r="G221" s="49" t="s">
        <v>534</v>
      </c>
      <c r="H221" s="54" t="s">
        <v>304</v>
      </c>
      <c r="I221" s="54" t="s">
        <v>279</v>
      </c>
      <c r="J221" s="82" t="s">
        <v>535</v>
      </c>
      <c r="K221" s="54"/>
      <c r="L221" s="55">
        <v>461.8</v>
      </c>
      <c r="M221" s="56"/>
      <c r="N221" s="56"/>
    </row>
    <row r="222" spans="7:14" ht="18.75">
      <c r="G222" s="49" t="s">
        <v>413</v>
      </c>
      <c r="H222" s="54" t="s">
        <v>304</v>
      </c>
      <c r="I222" s="54" t="s">
        <v>279</v>
      </c>
      <c r="J222" s="82" t="s">
        <v>535</v>
      </c>
      <c r="K222" s="54" t="s">
        <v>526</v>
      </c>
      <c r="L222" s="55">
        <v>243.6</v>
      </c>
      <c r="M222" s="56"/>
      <c r="N222" s="56"/>
    </row>
    <row r="223" spans="7:14" ht="18.75">
      <c r="G223" s="49" t="s">
        <v>443</v>
      </c>
      <c r="H223" s="54" t="s">
        <v>304</v>
      </c>
      <c r="I223" s="54" t="s">
        <v>279</v>
      </c>
      <c r="J223" s="82" t="s">
        <v>535</v>
      </c>
      <c r="K223" s="54" t="s">
        <v>444</v>
      </c>
      <c r="L223" s="55">
        <v>218.2</v>
      </c>
      <c r="M223" s="56"/>
      <c r="N223" s="56"/>
    </row>
    <row r="224" spans="7:14" ht="63">
      <c r="G224" s="49" t="s">
        <v>536</v>
      </c>
      <c r="H224" s="54" t="s">
        <v>304</v>
      </c>
      <c r="I224" s="54" t="s">
        <v>279</v>
      </c>
      <c r="J224" s="82" t="s">
        <v>537</v>
      </c>
      <c r="K224" s="54"/>
      <c r="L224" s="55">
        <v>784.8</v>
      </c>
      <c r="M224" s="56"/>
      <c r="N224" s="56"/>
    </row>
    <row r="225" spans="7:14" ht="18.75">
      <c r="G225" s="49" t="s">
        <v>413</v>
      </c>
      <c r="H225" s="54" t="s">
        <v>304</v>
      </c>
      <c r="I225" s="54" t="s">
        <v>279</v>
      </c>
      <c r="J225" s="82" t="s">
        <v>537</v>
      </c>
      <c r="K225" s="54" t="s">
        <v>526</v>
      </c>
      <c r="L225" s="55">
        <v>385.9</v>
      </c>
      <c r="M225" s="56"/>
      <c r="N225" s="56"/>
    </row>
    <row r="226" spans="7:14" ht="31.5">
      <c r="G226" s="49" t="s">
        <v>416</v>
      </c>
      <c r="H226" s="54" t="s">
        <v>304</v>
      </c>
      <c r="I226" s="54" t="s">
        <v>279</v>
      </c>
      <c r="J226" s="82" t="s">
        <v>537</v>
      </c>
      <c r="K226" s="54" t="s">
        <v>417</v>
      </c>
      <c r="L226" s="55">
        <v>163.2</v>
      </c>
      <c r="M226" s="56"/>
      <c r="N226" s="56"/>
    </row>
    <row r="227" spans="7:14" ht="63">
      <c r="G227" s="53" t="s">
        <v>441</v>
      </c>
      <c r="H227" s="54" t="s">
        <v>304</v>
      </c>
      <c r="I227" s="54" t="s">
        <v>279</v>
      </c>
      <c r="J227" s="82" t="s">
        <v>537</v>
      </c>
      <c r="K227" s="54" t="s">
        <v>442</v>
      </c>
      <c r="L227" s="55">
        <v>235.7</v>
      </c>
      <c r="M227" s="56"/>
      <c r="N227" s="56"/>
    </row>
    <row r="228" spans="7:14" ht="18.75">
      <c r="G228" s="53" t="s">
        <v>427</v>
      </c>
      <c r="H228" s="54" t="s">
        <v>304</v>
      </c>
      <c r="I228" s="54" t="s">
        <v>279</v>
      </c>
      <c r="J228" s="82" t="s">
        <v>428</v>
      </c>
      <c r="K228" s="54"/>
      <c r="L228" s="55">
        <f>L229+L231+L234+L238</f>
        <v>10351.1</v>
      </c>
      <c r="M228" s="56"/>
      <c r="N228" s="56"/>
    </row>
    <row r="229" spans="7:14" ht="18.75">
      <c r="G229" s="53" t="s">
        <v>452</v>
      </c>
      <c r="H229" s="54" t="s">
        <v>304</v>
      </c>
      <c r="I229" s="54" t="s">
        <v>279</v>
      </c>
      <c r="J229" s="82" t="s">
        <v>453</v>
      </c>
      <c r="K229" s="54"/>
      <c r="L229" s="55">
        <v>10</v>
      </c>
      <c r="M229" s="56"/>
      <c r="N229" s="56"/>
    </row>
    <row r="230" spans="7:14" ht="21" customHeight="1">
      <c r="G230" s="53" t="s">
        <v>454</v>
      </c>
      <c r="H230" s="54" t="s">
        <v>304</v>
      </c>
      <c r="I230" s="54" t="s">
        <v>279</v>
      </c>
      <c r="J230" s="82" t="s">
        <v>453</v>
      </c>
      <c r="K230" s="54" t="s">
        <v>455</v>
      </c>
      <c r="L230" s="55">
        <v>10</v>
      </c>
      <c r="M230" s="56"/>
      <c r="N230" s="56"/>
    </row>
    <row r="231" spans="7:14" ht="21" customHeight="1">
      <c r="G231" s="53" t="s">
        <v>538</v>
      </c>
      <c r="H231" s="54" t="s">
        <v>304</v>
      </c>
      <c r="I231" s="54" t="s">
        <v>279</v>
      </c>
      <c r="J231" s="82" t="s">
        <v>539</v>
      </c>
      <c r="K231" s="54"/>
      <c r="L231" s="55">
        <v>7252.1</v>
      </c>
      <c r="M231" s="56"/>
      <c r="N231" s="56"/>
    </row>
    <row r="232" spans="7:14" ht="33" customHeight="1">
      <c r="G232" s="49" t="s">
        <v>416</v>
      </c>
      <c r="H232" s="54" t="s">
        <v>304</v>
      </c>
      <c r="I232" s="54" t="s">
        <v>279</v>
      </c>
      <c r="J232" s="82" t="s">
        <v>539</v>
      </c>
      <c r="K232" s="54" t="s">
        <v>417</v>
      </c>
      <c r="L232" s="55">
        <v>4784.9</v>
      </c>
      <c r="M232" s="56"/>
      <c r="N232" s="56"/>
    </row>
    <row r="233" spans="7:14" ht="65.25" customHeight="1">
      <c r="G233" s="53" t="s">
        <v>441</v>
      </c>
      <c r="H233" s="54" t="s">
        <v>304</v>
      </c>
      <c r="I233" s="54" t="s">
        <v>279</v>
      </c>
      <c r="J233" s="82" t="s">
        <v>539</v>
      </c>
      <c r="K233" s="54" t="s">
        <v>442</v>
      </c>
      <c r="L233" s="55">
        <v>2467.2</v>
      </c>
      <c r="M233" s="56"/>
      <c r="N233" s="56"/>
    </row>
    <row r="234" spans="7:14" ht="34.5" customHeight="1">
      <c r="G234" s="53" t="s">
        <v>540</v>
      </c>
      <c r="H234" s="54" t="s">
        <v>304</v>
      </c>
      <c r="I234" s="54" t="s">
        <v>279</v>
      </c>
      <c r="J234" s="82" t="s">
        <v>541</v>
      </c>
      <c r="K234" s="54"/>
      <c r="L234" s="55">
        <v>2989.4</v>
      </c>
      <c r="M234" s="56"/>
      <c r="N234" s="56"/>
    </row>
    <row r="235" spans="7:14" ht="33.75" customHeight="1">
      <c r="G235" s="49" t="s">
        <v>542</v>
      </c>
      <c r="H235" s="54" t="s">
        <v>304</v>
      </c>
      <c r="I235" s="54" t="s">
        <v>279</v>
      </c>
      <c r="J235" s="82" t="s">
        <v>541</v>
      </c>
      <c r="K235" s="54" t="s">
        <v>449</v>
      </c>
      <c r="L235" s="55">
        <v>447.3</v>
      </c>
      <c r="M235" s="56"/>
      <c r="N235" s="56"/>
    </row>
    <row r="236" spans="7:14" ht="33.75" customHeight="1">
      <c r="G236" s="49" t="s">
        <v>416</v>
      </c>
      <c r="H236" s="54" t="s">
        <v>304</v>
      </c>
      <c r="I236" s="54" t="s">
        <v>279</v>
      </c>
      <c r="J236" s="82" t="s">
        <v>541</v>
      </c>
      <c r="K236" s="54" t="s">
        <v>417</v>
      </c>
      <c r="L236" s="55">
        <v>620.3</v>
      </c>
      <c r="M236" s="56"/>
      <c r="N236" s="56"/>
    </row>
    <row r="237" spans="7:14" ht="21" customHeight="1">
      <c r="G237" s="49" t="s">
        <v>443</v>
      </c>
      <c r="H237" s="54" t="s">
        <v>304</v>
      </c>
      <c r="I237" s="54" t="s">
        <v>279</v>
      </c>
      <c r="J237" s="82" t="s">
        <v>541</v>
      </c>
      <c r="K237" s="54" t="s">
        <v>444</v>
      </c>
      <c r="L237" s="55">
        <v>1921.8</v>
      </c>
      <c r="M237" s="56"/>
      <c r="N237" s="56"/>
    </row>
    <row r="238" spans="7:14" ht="65.25" customHeight="1">
      <c r="G238" s="49" t="s">
        <v>482</v>
      </c>
      <c r="H238" s="54" t="s">
        <v>304</v>
      </c>
      <c r="I238" s="54" t="s">
        <v>279</v>
      </c>
      <c r="J238" s="82" t="s">
        <v>483</v>
      </c>
      <c r="K238" s="54"/>
      <c r="L238" s="55">
        <v>99.6</v>
      </c>
      <c r="M238" s="56"/>
      <c r="N238" s="56"/>
    </row>
    <row r="239" spans="7:14" ht="33" customHeight="1">
      <c r="G239" s="49" t="s">
        <v>416</v>
      </c>
      <c r="H239" s="54" t="s">
        <v>304</v>
      </c>
      <c r="I239" s="54" t="s">
        <v>279</v>
      </c>
      <c r="J239" s="82" t="s">
        <v>483</v>
      </c>
      <c r="K239" s="54" t="s">
        <v>417</v>
      </c>
      <c r="L239" s="55">
        <v>99.6</v>
      </c>
      <c r="M239" s="56"/>
      <c r="N239" s="56"/>
    </row>
    <row r="240" spans="1:14" s="4" customFormat="1" ht="18.75">
      <c r="A240" s="3" t="s">
        <v>119</v>
      </c>
      <c r="B240" s="3" t="s">
        <v>120</v>
      </c>
      <c r="C240" s="3" t="s">
        <v>276</v>
      </c>
      <c r="D240" s="3" t="s">
        <v>277</v>
      </c>
      <c r="E240" s="3" t="s">
        <v>278</v>
      </c>
      <c r="F240" s="3" t="s">
        <v>277</v>
      </c>
      <c r="G240" s="57" t="s">
        <v>128</v>
      </c>
      <c r="H240" s="58" t="s">
        <v>304</v>
      </c>
      <c r="I240" s="58" t="s">
        <v>283</v>
      </c>
      <c r="J240" s="83" t="s">
        <v>280</v>
      </c>
      <c r="K240" s="58" t="s">
        <v>280</v>
      </c>
      <c r="L240" s="59">
        <f>L241+L254+L261+L264+L272+L275+L284+L287</f>
        <v>310249.7</v>
      </c>
      <c r="M240" s="60" t="e">
        <f>M241+M254+M261+M264+M275+M287+M284</f>
        <v>#REF!</v>
      </c>
      <c r="N240" s="60">
        <f>N241+N254+N261+N264+N275+N287+N284</f>
        <v>170731</v>
      </c>
    </row>
    <row r="241" spans="1:14" s="6" customFormat="1" ht="38.25" customHeight="1">
      <c r="A241" s="5" t="s">
        <v>121</v>
      </c>
      <c r="B241" s="5" t="s">
        <v>122</v>
      </c>
      <c r="C241" s="5" t="s">
        <v>276</v>
      </c>
      <c r="D241" s="5" t="s">
        <v>277</v>
      </c>
      <c r="E241" s="5" t="s">
        <v>278</v>
      </c>
      <c r="F241" s="5" t="s">
        <v>277</v>
      </c>
      <c r="G241" s="53" t="s">
        <v>334</v>
      </c>
      <c r="H241" s="54" t="s">
        <v>304</v>
      </c>
      <c r="I241" s="54" t="s">
        <v>283</v>
      </c>
      <c r="J241" s="82" t="s">
        <v>543</v>
      </c>
      <c r="K241" s="54" t="s">
        <v>280</v>
      </c>
      <c r="L241" s="55">
        <f>L242+L249</f>
        <v>150010.9</v>
      </c>
      <c r="M241" s="56">
        <f>M243+M250</f>
        <v>108926</v>
      </c>
      <c r="N241" s="56">
        <f>N243+N250</f>
        <v>110426</v>
      </c>
    </row>
    <row r="242" spans="7:15" ht="39.75" customHeight="1">
      <c r="G242" s="53" t="s">
        <v>350</v>
      </c>
      <c r="H242" s="54" t="s">
        <v>304</v>
      </c>
      <c r="I242" s="54" t="s">
        <v>283</v>
      </c>
      <c r="J242" s="82" t="s">
        <v>544</v>
      </c>
      <c r="K242" s="54"/>
      <c r="L242" s="55">
        <f>L243+L244+L245+L246+L247+L248</f>
        <v>33472.6</v>
      </c>
      <c r="M242" s="56">
        <v>12500</v>
      </c>
      <c r="N242" s="56">
        <v>14000</v>
      </c>
      <c r="O242" s="8">
        <v>1710</v>
      </c>
    </row>
    <row r="243" spans="7:14" ht="31.5">
      <c r="G243" s="49" t="s">
        <v>527</v>
      </c>
      <c r="H243" s="54" t="s">
        <v>304</v>
      </c>
      <c r="I243" s="54" t="s">
        <v>283</v>
      </c>
      <c r="J243" s="82" t="s">
        <v>544</v>
      </c>
      <c r="K243" s="54" t="s">
        <v>528</v>
      </c>
      <c r="L243" s="55">
        <v>1</v>
      </c>
      <c r="M243" s="56">
        <v>12500</v>
      </c>
      <c r="N243" s="56">
        <v>14000</v>
      </c>
    </row>
    <row r="244" spans="7:14" ht="31.5">
      <c r="G244" s="49" t="s">
        <v>414</v>
      </c>
      <c r="H244" s="54" t="s">
        <v>304</v>
      </c>
      <c r="I244" s="54" t="s">
        <v>283</v>
      </c>
      <c r="J244" s="82" t="s">
        <v>544</v>
      </c>
      <c r="K244" s="54" t="s">
        <v>415</v>
      </c>
      <c r="L244" s="55">
        <v>10</v>
      </c>
      <c r="M244" s="56"/>
      <c r="N244" s="56"/>
    </row>
    <row r="245" spans="7:14" ht="31.5">
      <c r="G245" s="49" t="s">
        <v>416</v>
      </c>
      <c r="H245" s="54" t="s">
        <v>304</v>
      </c>
      <c r="I245" s="54" t="s">
        <v>283</v>
      </c>
      <c r="J245" s="82" t="s">
        <v>544</v>
      </c>
      <c r="K245" s="54" t="s">
        <v>417</v>
      </c>
      <c r="L245" s="55">
        <v>1905.6</v>
      </c>
      <c r="M245" s="56"/>
      <c r="N245" s="56"/>
    </row>
    <row r="246" spans="7:14" ht="63">
      <c r="G246" s="53" t="s">
        <v>441</v>
      </c>
      <c r="H246" s="54" t="s">
        <v>304</v>
      </c>
      <c r="I246" s="54" t="s">
        <v>283</v>
      </c>
      <c r="J246" s="82" t="s">
        <v>544</v>
      </c>
      <c r="K246" s="54" t="s">
        <v>442</v>
      </c>
      <c r="L246" s="55">
        <v>31216.7</v>
      </c>
      <c r="M246" s="56"/>
      <c r="N246" s="56"/>
    </row>
    <row r="247" spans="7:14" ht="21.75" customHeight="1">
      <c r="G247" s="49" t="s">
        <v>425</v>
      </c>
      <c r="H247" s="54" t="s">
        <v>304</v>
      </c>
      <c r="I247" s="54" t="s">
        <v>283</v>
      </c>
      <c r="J247" s="82" t="s">
        <v>544</v>
      </c>
      <c r="K247" s="54" t="s">
        <v>426</v>
      </c>
      <c r="L247" s="55">
        <v>335.2</v>
      </c>
      <c r="M247" s="56"/>
      <c r="N247" s="56"/>
    </row>
    <row r="248" spans="7:14" ht="19.5" customHeight="1">
      <c r="G248" s="49" t="s">
        <v>418</v>
      </c>
      <c r="H248" s="54" t="s">
        <v>304</v>
      </c>
      <c r="I248" s="54" t="s">
        <v>283</v>
      </c>
      <c r="J248" s="82" t="s">
        <v>544</v>
      </c>
      <c r="K248" s="54" t="s">
        <v>419</v>
      </c>
      <c r="L248" s="55">
        <v>4.1</v>
      </c>
      <c r="M248" s="56"/>
      <c r="N248" s="56"/>
    </row>
    <row r="249" spans="7:14" ht="95.25" customHeight="1">
      <c r="G249" s="53" t="s">
        <v>207</v>
      </c>
      <c r="H249" s="54" t="s">
        <v>304</v>
      </c>
      <c r="I249" s="54" t="s">
        <v>283</v>
      </c>
      <c r="J249" s="82" t="s">
        <v>545</v>
      </c>
      <c r="K249" s="54"/>
      <c r="L249" s="55">
        <f>L250+L251+L252+L253</f>
        <v>116538.3</v>
      </c>
      <c r="M249" s="56">
        <v>96426</v>
      </c>
      <c r="N249" s="56">
        <v>96426</v>
      </c>
    </row>
    <row r="250" spans="7:14" ht="22.5" customHeight="1">
      <c r="G250" s="49" t="s">
        <v>413</v>
      </c>
      <c r="H250" s="54" t="s">
        <v>304</v>
      </c>
      <c r="I250" s="54" t="s">
        <v>283</v>
      </c>
      <c r="J250" s="82" t="s">
        <v>545</v>
      </c>
      <c r="K250" s="54" t="s">
        <v>526</v>
      </c>
      <c r="L250" s="55">
        <v>5896.5</v>
      </c>
      <c r="M250" s="56">
        <v>96426</v>
      </c>
      <c r="N250" s="56">
        <v>96426</v>
      </c>
    </row>
    <row r="251" spans="7:14" ht="22.5" customHeight="1">
      <c r="G251" s="49" t="s">
        <v>527</v>
      </c>
      <c r="H251" s="54" t="s">
        <v>304</v>
      </c>
      <c r="I251" s="54" t="s">
        <v>283</v>
      </c>
      <c r="J251" s="82" t="s">
        <v>545</v>
      </c>
      <c r="K251" s="54" t="s">
        <v>528</v>
      </c>
      <c r="L251" s="55">
        <v>21.8</v>
      </c>
      <c r="M251" s="56"/>
      <c r="N251" s="56"/>
    </row>
    <row r="252" spans="7:14" ht="33.75" customHeight="1">
      <c r="G252" s="49" t="s">
        <v>416</v>
      </c>
      <c r="H252" s="54" t="s">
        <v>304</v>
      </c>
      <c r="I252" s="54" t="s">
        <v>283</v>
      </c>
      <c r="J252" s="82" t="s">
        <v>545</v>
      </c>
      <c r="K252" s="54" t="s">
        <v>417</v>
      </c>
      <c r="L252" s="55">
        <v>33</v>
      </c>
      <c r="M252" s="56"/>
      <c r="N252" s="56"/>
    </row>
    <row r="253" spans="7:14" ht="67.5" customHeight="1">
      <c r="G253" s="53" t="s">
        <v>441</v>
      </c>
      <c r="H253" s="54" t="s">
        <v>304</v>
      </c>
      <c r="I253" s="54" t="s">
        <v>283</v>
      </c>
      <c r="J253" s="82" t="s">
        <v>545</v>
      </c>
      <c r="K253" s="54" t="s">
        <v>442</v>
      </c>
      <c r="L253" s="55">
        <v>110587</v>
      </c>
      <c r="M253" s="56"/>
      <c r="N253" s="56"/>
    </row>
    <row r="254" spans="1:14" ht="18.75">
      <c r="A254" s="7" t="s">
        <v>121</v>
      </c>
      <c r="B254" s="7" t="s">
        <v>122</v>
      </c>
      <c r="C254" s="7" t="s">
        <v>316</v>
      </c>
      <c r="D254" s="7" t="s">
        <v>317</v>
      </c>
      <c r="E254" s="7" t="s">
        <v>278</v>
      </c>
      <c r="F254" s="7" t="s">
        <v>277</v>
      </c>
      <c r="G254" s="53" t="s">
        <v>129</v>
      </c>
      <c r="H254" s="54" t="s">
        <v>304</v>
      </c>
      <c r="I254" s="54" t="s">
        <v>283</v>
      </c>
      <c r="J254" s="82" t="s">
        <v>546</v>
      </c>
      <c r="K254" s="54" t="s">
        <v>280</v>
      </c>
      <c r="L254" s="55">
        <v>22684.2</v>
      </c>
      <c r="M254" s="56">
        <v>18641</v>
      </c>
      <c r="N254" s="56">
        <v>18641</v>
      </c>
    </row>
    <row r="255" spans="1:14" s="6" customFormat="1" ht="84" customHeight="1">
      <c r="A255" s="5" t="s">
        <v>123</v>
      </c>
      <c r="B255" s="5" t="s">
        <v>124</v>
      </c>
      <c r="C255" s="5" t="s">
        <v>276</v>
      </c>
      <c r="D255" s="5" t="s">
        <v>277</v>
      </c>
      <c r="E255" s="5" t="s">
        <v>278</v>
      </c>
      <c r="F255" s="5" t="s">
        <v>277</v>
      </c>
      <c r="G255" s="53" t="s">
        <v>208</v>
      </c>
      <c r="H255" s="54" t="s">
        <v>304</v>
      </c>
      <c r="I255" s="54" t="s">
        <v>283</v>
      </c>
      <c r="J255" s="82" t="s">
        <v>547</v>
      </c>
      <c r="K255" s="54" t="s">
        <v>280</v>
      </c>
      <c r="L255" s="55">
        <f>L256+L257+L258+L259+L260</f>
        <v>22684.200000000004</v>
      </c>
      <c r="M255" s="56">
        <v>18641</v>
      </c>
      <c r="N255" s="56">
        <v>18641</v>
      </c>
    </row>
    <row r="256" spans="1:14" ht="21.75" customHeight="1">
      <c r="A256" s="7" t="s">
        <v>123</v>
      </c>
      <c r="B256" s="7" t="s">
        <v>124</v>
      </c>
      <c r="C256" s="7" t="s">
        <v>284</v>
      </c>
      <c r="D256" s="7" t="s">
        <v>285</v>
      </c>
      <c r="E256" s="7" t="s">
        <v>278</v>
      </c>
      <c r="F256" s="7" t="s">
        <v>277</v>
      </c>
      <c r="G256" s="49" t="s">
        <v>413</v>
      </c>
      <c r="H256" s="54" t="s">
        <v>304</v>
      </c>
      <c r="I256" s="54" t="s">
        <v>283</v>
      </c>
      <c r="J256" s="82" t="s">
        <v>547</v>
      </c>
      <c r="K256" s="54" t="s">
        <v>526</v>
      </c>
      <c r="L256" s="55">
        <v>16376</v>
      </c>
      <c r="M256" s="56">
        <v>18641</v>
      </c>
      <c r="N256" s="56">
        <v>18641</v>
      </c>
    </row>
    <row r="257" spans="7:14" ht="31.5" customHeight="1">
      <c r="G257" s="49" t="s">
        <v>527</v>
      </c>
      <c r="H257" s="54" t="s">
        <v>304</v>
      </c>
      <c r="I257" s="54" t="s">
        <v>283</v>
      </c>
      <c r="J257" s="82" t="s">
        <v>547</v>
      </c>
      <c r="K257" s="54" t="s">
        <v>528</v>
      </c>
      <c r="L257" s="55">
        <v>40.4</v>
      </c>
      <c r="M257" s="56"/>
      <c r="N257" s="56"/>
    </row>
    <row r="258" spans="7:14" ht="34.5" customHeight="1">
      <c r="G258" s="49" t="s">
        <v>414</v>
      </c>
      <c r="H258" s="54" t="s">
        <v>304</v>
      </c>
      <c r="I258" s="54" t="s">
        <v>283</v>
      </c>
      <c r="J258" s="82" t="s">
        <v>547</v>
      </c>
      <c r="K258" s="54" t="s">
        <v>415</v>
      </c>
      <c r="L258" s="55">
        <v>69.3</v>
      </c>
      <c r="M258" s="56"/>
      <c r="N258" s="56"/>
    </row>
    <row r="259" spans="7:14" ht="35.25" customHeight="1">
      <c r="G259" s="49" t="s">
        <v>416</v>
      </c>
      <c r="H259" s="54" t="s">
        <v>304</v>
      </c>
      <c r="I259" s="54" t="s">
        <v>283</v>
      </c>
      <c r="J259" s="82" t="s">
        <v>547</v>
      </c>
      <c r="K259" s="54" t="s">
        <v>417</v>
      </c>
      <c r="L259" s="55">
        <v>6197.1</v>
      </c>
      <c r="M259" s="56"/>
      <c r="N259" s="56"/>
    </row>
    <row r="260" spans="7:14" ht="20.25" customHeight="1">
      <c r="G260" s="49" t="s">
        <v>418</v>
      </c>
      <c r="H260" s="54" t="s">
        <v>304</v>
      </c>
      <c r="I260" s="54" t="s">
        <v>283</v>
      </c>
      <c r="J260" s="82" t="s">
        <v>547</v>
      </c>
      <c r="K260" s="54" t="s">
        <v>419</v>
      </c>
      <c r="L260" s="55">
        <v>1.4</v>
      </c>
      <c r="M260" s="56"/>
      <c r="N260" s="56"/>
    </row>
    <row r="261" spans="1:14" ht="18.75">
      <c r="A261" s="7" t="s">
        <v>123</v>
      </c>
      <c r="B261" s="7" t="s">
        <v>124</v>
      </c>
      <c r="C261" s="7" t="s">
        <v>296</v>
      </c>
      <c r="D261" s="7" t="s">
        <v>297</v>
      </c>
      <c r="E261" s="7" t="s">
        <v>278</v>
      </c>
      <c r="F261" s="7" t="s">
        <v>277</v>
      </c>
      <c r="G261" s="53" t="s">
        <v>130</v>
      </c>
      <c r="H261" s="54" t="s">
        <v>304</v>
      </c>
      <c r="I261" s="54" t="s">
        <v>283</v>
      </c>
      <c r="J261" s="82" t="s">
        <v>548</v>
      </c>
      <c r="K261" s="54" t="s">
        <v>280</v>
      </c>
      <c r="L261" s="55">
        <v>37151.4</v>
      </c>
      <c r="M261" s="56">
        <v>30504</v>
      </c>
      <c r="N261" s="56">
        <v>30504</v>
      </c>
    </row>
    <row r="262" spans="1:14" ht="24" customHeight="1">
      <c r="A262" s="7" t="s">
        <v>123</v>
      </c>
      <c r="B262" s="7" t="s">
        <v>124</v>
      </c>
      <c r="C262" s="7" t="s">
        <v>296</v>
      </c>
      <c r="D262" s="7" t="s">
        <v>297</v>
      </c>
      <c r="E262" s="7" t="s">
        <v>289</v>
      </c>
      <c r="F262" s="7" t="s">
        <v>290</v>
      </c>
      <c r="G262" s="53" t="s">
        <v>315</v>
      </c>
      <c r="H262" s="54" t="s">
        <v>304</v>
      </c>
      <c r="I262" s="54" t="s">
        <v>283</v>
      </c>
      <c r="J262" s="82" t="s">
        <v>549</v>
      </c>
      <c r="K262" s="54" t="s">
        <v>280</v>
      </c>
      <c r="L262" s="55">
        <v>37151.4</v>
      </c>
      <c r="M262" s="56">
        <v>30504</v>
      </c>
      <c r="N262" s="56">
        <v>30504</v>
      </c>
    </row>
    <row r="263" spans="1:14" s="4" customFormat="1" ht="63">
      <c r="A263" s="3" t="s">
        <v>125</v>
      </c>
      <c r="B263" s="3" t="s">
        <v>126</v>
      </c>
      <c r="C263" s="3" t="s">
        <v>276</v>
      </c>
      <c r="D263" s="3" t="s">
        <v>277</v>
      </c>
      <c r="E263" s="3" t="s">
        <v>278</v>
      </c>
      <c r="F263" s="3" t="s">
        <v>277</v>
      </c>
      <c r="G263" s="53" t="s">
        <v>441</v>
      </c>
      <c r="H263" s="54" t="s">
        <v>304</v>
      </c>
      <c r="I263" s="54" t="s">
        <v>283</v>
      </c>
      <c r="J263" s="82" t="s">
        <v>549</v>
      </c>
      <c r="K263" s="54" t="s">
        <v>442</v>
      </c>
      <c r="L263" s="55">
        <v>37151.4</v>
      </c>
      <c r="M263" s="56">
        <v>30504</v>
      </c>
      <c r="N263" s="56">
        <v>30504</v>
      </c>
    </row>
    <row r="264" spans="1:14" s="4" customFormat="1" ht="18.75">
      <c r="A264" s="3"/>
      <c r="B264" s="3"/>
      <c r="C264" s="3"/>
      <c r="D264" s="3"/>
      <c r="E264" s="3"/>
      <c r="F264" s="3"/>
      <c r="G264" s="53" t="s">
        <v>218</v>
      </c>
      <c r="H264" s="54" t="s">
        <v>304</v>
      </c>
      <c r="I264" s="54" t="s">
        <v>283</v>
      </c>
      <c r="J264" s="82" t="s">
        <v>550</v>
      </c>
      <c r="K264" s="54"/>
      <c r="L264" s="55">
        <v>17380.4</v>
      </c>
      <c r="M264" s="56">
        <v>11160</v>
      </c>
      <c r="N264" s="56">
        <v>11160</v>
      </c>
    </row>
    <row r="265" spans="1:14" s="4" customFormat="1" ht="35.25" customHeight="1">
      <c r="A265" s="3"/>
      <c r="B265" s="3"/>
      <c r="C265" s="3"/>
      <c r="D265" s="3"/>
      <c r="E265" s="3"/>
      <c r="F265" s="3"/>
      <c r="G265" s="53" t="s">
        <v>551</v>
      </c>
      <c r="H265" s="54" t="s">
        <v>304</v>
      </c>
      <c r="I265" s="54" t="s">
        <v>283</v>
      </c>
      <c r="J265" s="82" t="s">
        <v>552</v>
      </c>
      <c r="K265" s="54"/>
      <c r="L265" s="55">
        <f>L266+L267+L268+L269+L270</f>
        <v>17380.4</v>
      </c>
      <c r="M265" s="56">
        <v>11160</v>
      </c>
      <c r="N265" s="56">
        <v>11160</v>
      </c>
    </row>
    <row r="266" spans="1:14" s="4" customFormat="1" ht="18.75">
      <c r="A266" s="3"/>
      <c r="B266" s="3"/>
      <c r="C266" s="3"/>
      <c r="D266" s="3"/>
      <c r="E266" s="3"/>
      <c r="F266" s="3"/>
      <c r="G266" s="49" t="s">
        <v>413</v>
      </c>
      <c r="H266" s="54" t="s">
        <v>304</v>
      </c>
      <c r="I266" s="54" t="s">
        <v>283</v>
      </c>
      <c r="J266" s="82" t="s">
        <v>552</v>
      </c>
      <c r="K266" s="54" t="s">
        <v>526</v>
      </c>
      <c r="L266" s="55">
        <v>11652.1</v>
      </c>
      <c r="M266" s="56">
        <v>11160</v>
      </c>
      <c r="N266" s="56">
        <v>11160</v>
      </c>
    </row>
    <row r="267" spans="1:14" s="4" customFormat="1" ht="31.5">
      <c r="A267" s="3"/>
      <c r="B267" s="3"/>
      <c r="C267" s="3"/>
      <c r="D267" s="3"/>
      <c r="E267" s="3"/>
      <c r="F267" s="3"/>
      <c r="G267" s="49" t="s">
        <v>527</v>
      </c>
      <c r="H267" s="54" t="s">
        <v>304</v>
      </c>
      <c r="I267" s="54" t="s">
        <v>283</v>
      </c>
      <c r="J267" s="82" t="s">
        <v>552</v>
      </c>
      <c r="K267" s="54" t="s">
        <v>528</v>
      </c>
      <c r="L267" s="55">
        <v>24.8</v>
      </c>
      <c r="M267" s="56"/>
      <c r="N267" s="56"/>
    </row>
    <row r="268" spans="1:14" s="4" customFormat="1" ht="31.5">
      <c r="A268" s="3"/>
      <c r="B268" s="3"/>
      <c r="C268" s="3"/>
      <c r="D268" s="3"/>
      <c r="E268" s="3"/>
      <c r="F268" s="3"/>
      <c r="G268" s="49" t="s">
        <v>414</v>
      </c>
      <c r="H268" s="54" t="s">
        <v>304</v>
      </c>
      <c r="I268" s="54" t="s">
        <v>283</v>
      </c>
      <c r="J268" s="82" t="s">
        <v>552</v>
      </c>
      <c r="K268" s="54" t="s">
        <v>415</v>
      </c>
      <c r="L268" s="55">
        <v>183.6</v>
      </c>
      <c r="M268" s="56"/>
      <c r="N268" s="56"/>
    </row>
    <row r="269" spans="1:14" s="4" customFormat="1" ht="31.5">
      <c r="A269" s="3"/>
      <c r="B269" s="3"/>
      <c r="C269" s="3"/>
      <c r="D269" s="3"/>
      <c r="E269" s="3"/>
      <c r="F269" s="3"/>
      <c r="G269" s="49" t="s">
        <v>416</v>
      </c>
      <c r="H269" s="54" t="s">
        <v>304</v>
      </c>
      <c r="I269" s="54" t="s">
        <v>283</v>
      </c>
      <c r="J269" s="82" t="s">
        <v>552</v>
      </c>
      <c r="K269" s="54" t="s">
        <v>417</v>
      </c>
      <c r="L269" s="55">
        <v>5507.2</v>
      </c>
      <c r="M269" s="56"/>
      <c r="N269" s="56"/>
    </row>
    <row r="270" spans="1:14" s="4" customFormat="1" ht="20.25" customHeight="1">
      <c r="A270" s="3"/>
      <c r="B270" s="3"/>
      <c r="C270" s="3"/>
      <c r="D270" s="3"/>
      <c r="E270" s="3"/>
      <c r="F270" s="3"/>
      <c r="G270" s="49" t="s">
        <v>425</v>
      </c>
      <c r="H270" s="54" t="s">
        <v>304</v>
      </c>
      <c r="I270" s="54" t="s">
        <v>283</v>
      </c>
      <c r="J270" s="82" t="s">
        <v>552</v>
      </c>
      <c r="K270" s="54" t="s">
        <v>426</v>
      </c>
      <c r="L270" s="55">
        <v>12.7</v>
      </c>
      <c r="M270" s="56"/>
      <c r="N270" s="56"/>
    </row>
    <row r="271" spans="1:14" s="4" customFormat="1" ht="18.75">
      <c r="A271" s="3"/>
      <c r="B271" s="3"/>
      <c r="C271" s="3"/>
      <c r="D271" s="3"/>
      <c r="E271" s="3"/>
      <c r="F271" s="3"/>
      <c r="G271" s="49" t="s">
        <v>418</v>
      </c>
      <c r="H271" s="54" t="s">
        <v>304</v>
      </c>
      <c r="I271" s="54" t="s">
        <v>283</v>
      </c>
      <c r="J271" s="82" t="s">
        <v>552</v>
      </c>
      <c r="K271" s="54" t="s">
        <v>419</v>
      </c>
      <c r="L271" s="55"/>
      <c r="M271" s="56"/>
      <c r="N271" s="56"/>
    </row>
    <row r="272" spans="1:14" s="4" customFormat="1" ht="18.75">
      <c r="A272" s="3"/>
      <c r="B272" s="3"/>
      <c r="C272" s="3"/>
      <c r="D272" s="3"/>
      <c r="E272" s="3"/>
      <c r="F272" s="3"/>
      <c r="G272" s="49" t="s">
        <v>553</v>
      </c>
      <c r="H272" s="54" t="s">
        <v>304</v>
      </c>
      <c r="I272" s="54" t="s">
        <v>283</v>
      </c>
      <c r="J272" s="82" t="s">
        <v>554</v>
      </c>
      <c r="K272" s="54"/>
      <c r="L272" s="55">
        <v>25000</v>
      </c>
      <c r="M272" s="56"/>
      <c r="N272" s="56"/>
    </row>
    <row r="273" spans="1:14" s="4" customFormat="1" ht="18.75">
      <c r="A273" s="3"/>
      <c r="B273" s="3"/>
      <c r="C273" s="3"/>
      <c r="D273" s="3"/>
      <c r="E273" s="3"/>
      <c r="F273" s="3"/>
      <c r="G273" s="49" t="s">
        <v>555</v>
      </c>
      <c r="H273" s="54" t="s">
        <v>304</v>
      </c>
      <c r="I273" s="54" t="s">
        <v>283</v>
      </c>
      <c r="J273" s="82" t="s">
        <v>556</v>
      </c>
      <c r="K273" s="54"/>
      <c r="L273" s="55">
        <v>25000</v>
      </c>
      <c r="M273" s="56"/>
      <c r="N273" s="56"/>
    </row>
    <row r="274" spans="1:14" s="4" customFormat="1" ht="18.75">
      <c r="A274" s="3"/>
      <c r="B274" s="3"/>
      <c r="C274" s="3"/>
      <c r="D274" s="3"/>
      <c r="E274" s="3"/>
      <c r="F274" s="3"/>
      <c r="G274" s="49" t="s">
        <v>443</v>
      </c>
      <c r="H274" s="54" t="s">
        <v>304</v>
      </c>
      <c r="I274" s="54" t="s">
        <v>283</v>
      </c>
      <c r="J274" s="82" t="s">
        <v>556</v>
      </c>
      <c r="K274" s="54" t="s">
        <v>444</v>
      </c>
      <c r="L274" s="55">
        <v>25000</v>
      </c>
      <c r="M274" s="56"/>
      <c r="N274" s="56"/>
    </row>
    <row r="275" spans="1:14" s="4" customFormat="1" ht="18.75">
      <c r="A275" s="3"/>
      <c r="B275" s="3"/>
      <c r="C275" s="3"/>
      <c r="D275" s="3"/>
      <c r="E275" s="3"/>
      <c r="F275" s="3"/>
      <c r="G275" s="53" t="s">
        <v>132</v>
      </c>
      <c r="H275" s="54" t="s">
        <v>304</v>
      </c>
      <c r="I275" s="54" t="s">
        <v>283</v>
      </c>
      <c r="J275" s="82" t="s">
        <v>531</v>
      </c>
      <c r="K275" s="54"/>
      <c r="L275" s="55">
        <f>L276+L279+L281</f>
        <v>3393</v>
      </c>
      <c r="M275" s="56">
        <f>M276+M279</f>
        <v>0</v>
      </c>
      <c r="N275" s="56"/>
    </row>
    <row r="276" spans="1:14" s="4" customFormat="1" ht="36" customHeight="1">
      <c r="A276" s="3"/>
      <c r="B276" s="3"/>
      <c r="C276" s="3"/>
      <c r="D276" s="3"/>
      <c r="E276" s="3"/>
      <c r="F276" s="3"/>
      <c r="G276" s="53" t="s">
        <v>339</v>
      </c>
      <c r="H276" s="54" t="s">
        <v>304</v>
      </c>
      <c r="I276" s="54" t="s">
        <v>283</v>
      </c>
      <c r="J276" s="82" t="s">
        <v>557</v>
      </c>
      <c r="K276" s="54"/>
      <c r="L276" s="55">
        <v>2592.3</v>
      </c>
      <c r="M276" s="56"/>
      <c r="N276" s="56"/>
    </row>
    <row r="277" spans="1:14" s="4" customFormat="1" ht="18.75">
      <c r="A277" s="3"/>
      <c r="B277" s="3"/>
      <c r="C277" s="3"/>
      <c r="D277" s="3"/>
      <c r="E277" s="3"/>
      <c r="F277" s="3"/>
      <c r="G277" s="49" t="s">
        <v>413</v>
      </c>
      <c r="H277" s="54" t="s">
        <v>304</v>
      </c>
      <c r="I277" s="54" t="s">
        <v>283</v>
      </c>
      <c r="J277" s="82" t="s">
        <v>557</v>
      </c>
      <c r="K277" s="54" t="s">
        <v>526</v>
      </c>
      <c r="L277" s="55">
        <v>220.4</v>
      </c>
      <c r="M277" s="56"/>
      <c r="N277" s="56"/>
    </row>
    <row r="278" spans="1:14" s="4" customFormat="1" ht="18.75">
      <c r="A278" s="3"/>
      <c r="B278" s="3"/>
      <c r="C278" s="3"/>
      <c r="D278" s="3"/>
      <c r="E278" s="3"/>
      <c r="F278" s="3"/>
      <c r="G278" s="49" t="s">
        <v>443</v>
      </c>
      <c r="H278" s="54" t="s">
        <v>304</v>
      </c>
      <c r="I278" s="54" t="s">
        <v>283</v>
      </c>
      <c r="J278" s="82" t="s">
        <v>557</v>
      </c>
      <c r="K278" s="54" t="s">
        <v>444</v>
      </c>
      <c r="L278" s="55">
        <v>2371.9</v>
      </c>
      <c r="M278" s="56"/>
      <c r="N278" s="56"/>
    </row>
    <row r="279" spans="1:14" s="4" customFormat="1" ht="94.5">
      <c r="A279" s="3"/>
      <c r="B279" s="3"/>
      <c r="C279" s="3"/>
      <c r="D279" s="3"/>
      <c r="E279" s="3"/>
      <c r="F279" s="3"/>
      <c r="G279" s="53" t="s">
        <v>558</v>
      </c>
      <c r="H279" s="54" t="s">
        <v>304</v>
      </c>
      <c r="I279" s="54" t="s">
        <v>283</v>
      </c>
      <c r="J279" s="82" t="s">
        <v>532</v>
      </c>
      <c r="K279" s="54"/>
      <c r="L279" s="55">
        <v>392</v>
      </c>
      <c r="M279" s="56"/>
      <c r="N279" s="56"/>
    </row>
    <row r="280" spans="1:14" s="4" customFormat="1" ht="18.75">
      <c r="A280" s="3"/>
      <c r="B280" s="3"/>
      <c r="C280" s="3"/>
      <c r="D280" s="3"/>
      <c r="E280" s="3"/>
      <c r="F280" s="3"/>
      <c r="G280" s="49" t="s">
        <v>413</v>
      </c>
      <c r="H280" s="54" t="s">
        <v>304</v>
      </c>
      <c r="I280" s="54" t="s">
        <v>283</v>
      </c>
      <c r="J280" s="82" t="s">
        <v>532</v>
      </c>
      <c r="K280" s="54" t="s">
        <v>526</v>
      </c>
      <c r="L280" s="55">
        <v>392</v>
      </c>
      <c r="M280" s="56"/>
      <c r="N280" s="56"/>
    </row>
    <row r="281" spans="1:14" s="4" customFormat="1" ht="173.25">
      <c r="A281" s="3"/>
      <c r="B281" s="3"/>
      <c r="C281" s="3"/>
      <c r="D281" s="3"/>
      <c r="E281" s="3"/>
      <c r="F281" s="3"/>
      <c r="G281" s="49" t="s">
        <v>534</v>
      </c>
      <c r="H281" s="54" t="s">
        <v>304</v>
      </c>
      <c r="I281" s="54" t="s">
        <v>283</v>
      </c>
      <c r="J281" s="82" t="s">
        <v>535</v>
      </c>
      <c r="K281" s="54"/>
      <c r="L281" s="55">
        <v>408.7</v>
      </c>
      <c r="M281" s="56"/>
      <c r="N281" s="56"/>
    </row>
    <row r="282" spans="1:14" s="4" customFormat="1" ht="18.75">
      <c r="A282" s="3"/>
      <c r="B282" s="3"/>
      <c r="C282" s="3"/>
      <c r="D282" s="3"/>
      <c r="E282" s="3"/>
      <c r="F282" s="3"/>
      <c r="G282" s="49" t="s">
        <v>413</v>
      </c>
      <c r="H282" s="54" t="s">
        <v>304</v>
      </c>
      <c r="I282" s="54" t="s">
        <v>283</v>
      </c>
      <c r="J282" s="82" t="s">
        <v>535</v>
      </c>
      <c r="K282" s="54" t="s">
        <v>526</v>
      </c>
      <c r="L282" s="55">
        <v>312.6</v>
      </c>
      <c r="M282" s="56"/>
      <c r="N282" s="56"/>
    </row>
    <row r="283" spans="1:14" s="4" customFormat="1" ht="18.75">
      <c r="A283" s="3"/>
      <c r="B283" s="3"/>
      <c r="C283" s="3"/>
      <c r="D283" s="3"/>
      <c r="E283" s="3"/>
      <c r="F283" s="3"/>
      <c r="G283" s="49" t="s">
        <v>443</v>
      </c>
      <c r="H283" s="54" t="s">
        <v>304</v>
      </c>
      <c r="I283" s="54" t="s">
        <v>283</v>
      </c>
      <c r="J283" s="82" t="s">
        <v>535</v>
      </c>
      <c r="K283" s="54" t="s">
        <v>444</v>
      </c>
      <c r="L283" s="55">
        <v>96.1</v>
      </c>
      <c r="M283" s="56"/>
      <c r="N283" s="56"/>
    </row>
    <row r="284" spans="1:14" s="4" customFormat="1" ht="18.75">
      <c r="A284" s="3"/>
      <c r="B284" s="3"/>
      <c r="C284" s="3"/>
      <c r="D284" s="3"/>
      <c r="E284" s="3"/>
      <c r="F284" s="3"/>
      <c r="G284" s="53" t="s">
        <v>317</v>
      </c>
      <c r="H284" s="54" t="s">
        <v>304</v>
      </c>
      <c r="I284" s="54" t="s">
        <v>283</v>
      </c>
      <c r="J284" s="82" t="s">
        <v>445</v>
      </c>
      <c r="K284" s="54"/>
      <c r="L284" s="55">
        <v>43550.1</v>
      </c>
      <c r="M284" s="56" t="e">
        <f>M285</f>
        <v>#REF!</v>
      </c>
      <c r="N284" s="56"/>
    </row>
    <row r="285" spans="1:14" s="4" customFormat="1" ht="31.5">
      <c r="A285" s="3"/>
      <c r="B285" s="3"/>
      <c r="C285" s="3"/>
      <c r="D285" s="3"/>
      <c r="E285" s="3"/>
      <c r="F285" s="3"/>
      <c r="G285" s="53" t="s">
        <v>559</v>
      </c>
      <c r="H285" s="54" t="s">
        <v>304</v>
      </c>
      <c r="I285" s="54" t="s">
        <v>283</v>
      </c>
      <c r="J285" s="82" t="s">
        <v>560</v>
      </c>
      <c r="K285" s="54"/>
      <c r="L285" s="55">
        <v>43550.1</v>
      </c>
      <c r="M285" s="56" t="e">
        <f>#REF!</f>
        <v>#REF!</v>
      </c>
      <c r="N285" s="56"/>
    </row>
    <row r="286" spans="1:14" s="4" customFormat="1" ht="18.75">
      <c r="A286" s="3"/>
      <c r="B286" s="3"/>
      <c r="C286" s="3"/>
      <c r="D286" s="3"/>
      <c r="E286" s="3"/>
      <c r="F286" s="3"/>
      <c r="G286" s="49" t="s">
        <v>443</v>
      </c>
      <c r="H286" s="54" t="s">
        <v>304</v>
      </c>
      <c r="I286" s="54" t="s">
        <v>283</v>
      </c>
      <c r="J286" s="82" t="s">
        <v>560</v>
      </c>
      <c r="K286" s="54" t="s">
        <v>444</v>
      </c>
      <c r="L286" s="55">
        <v>43550.1</v>
      </c>
      <c r="M286" s="56">
        <v>2000</v>
      </c>
      <c r="N286" s="56"/>
    </row>
    <row r="287" spans="1:14" s="4" customFormat="1" ht="18.75">
      <c r="A287" s="3"/>
      <c r="B287" s="3"/>
      <c r="C287" s="3"/>
      <c r="D287" s="3"/>
      <c r="E287" s="3"/>
      <c r="F287" s="3"/>
      <c r="G287" s="53" t="s">
        <v>427</v>
      </c>
      <c r="H287" s="54" t="s">
        <v>304</v>
      </c>
      <c r="I287" s="54" t="s">
        <v>283</v>
      </c>
      <c r="J287" s="82" t="s">
        <v>428</v>
      </c>
      <c r="K287" s="54"/>
      <c r="L287" s="55">
        <f>L288+L290+L292+L294+L297</f>
        <v>11079.7</v>
      </c>
      <c r="M287" s="56"/>
      <c r="N287" s="56"/>
    </row>
    <row r="288" spans="1:14" s="4" customFormat="1" ht="31.5">
      <c r="A288" s="3"/>
      <c r="B288" s="3"/>
      <c r="C288" s="3"/>
      <c r="D288" s="3"/>
      <c r="E288" s="3"/>
      <c r="F288" s="3"/>
      <c r="G288" s="53" t="s">
        <v>561</v>
      </c>
      <c r="H288" s="54" t="s">
        <v>304</v>
      </c>
      <c r="I288" s="54" t="s">
        <v>283</v>
      </c>
      <c r="J288" s="82" t="s">
        <v>562</v>
      </c>
      <c r="K288" s="54"/>
      <c r="L288" s="55">
        <v>5648</v>
      </c>
      <c r="M288" s="56"/>
      <c r="N288" s="56"/>
    </row>
    <row r="289" spans="1:14" s="4" customFormat="1" ht="19.5" customHeight="1">
      <c r="A289" s="3"/>
      <c r="B289" s="3"/>
      <c r="C289" s="3"/>
      <c r="D289" s="3"/>
      <c r="E289" s="3"/>
      <c r="F289" s="3"/>
      <c r="G289" s="49" t="s">
        <v>443</v>
      </c>
      <c r="H289" s="54" t="s">
        <v>304</v>
      </c>
      <c r="I289" s="54" t="s">
        <v>283</v>
      </c>
      <c r="J289" s="82" t="s">
        <v>562</v>
      </c>
      <c r="K289" s="54" t="s">
        <v>444</v>
      </c>
      <c r="L289" s="55">
        <v>5648</v>
      </c>
      <c r="M289" s="56"/>
      <c r="N289" s="56"/>
    </row>
    <row r="290" spans="1:14" s="4" customFormat="1" ht="19.5" customHeight="1">
      <c r="A290" s="3"/>
      <c r="B290" s="3"/>
      <c r="C290" s="3"/>
      <c r="D290" s="3"/>
      <c r="E290" s="3"/>
      <c r="F290" s="3"/>
      <c r="G290" s="49" t="s">
        <v>563</v>
      </c>
      <c r="H290" s="54" t="s">
        <v>304</v>
      </c>
      <c r="I290" s="54" t="s">
        <v>283</v>
      </c>
      <c r="J290" s="82" t="s">
        <v>564</v>
      </c>
      <c r="K290" s="54"/>
      <c r="L290" s="55">
        <v>956.6</v>
      </c>
      <c r="M290" s="56"/>
      <c r="N290" s="56"/>
    </row>
    <row r="291" spans="1:14" s="4" customFormat="1" ht="19.5" customHeight="1">
      <c r="A291" s="3"/>
      <c r="B291" s="3"/>
      <c r="C291" s="3"/>
      <c r="D291" s="3"/>
      <c r="E291" s="3"/>
      <c r="F291" s="3"/>
      <c r="G291" s="49" t="s">
        <v>443</v>
      </c>
      <c r="H291" s="54" t="s">
        <v>304</v>
      </c>
      <c r="I291" s="54" t="s">
        <v>283</v>
      </c>
      <c r="J291" s="82" t="s">
        <v>564</v>
      </c>
      <c r="K291" s="54" t="s">
        <v>444</v>
      </c>
      <c r="L291" s="55">
        <v>956.6</v>
      </c>
      <c r="M291" s="56"/>
      <c r="N291" s="56"/>
    </row>
    <row r="292" spans="1:14" s="4" customFormat="1" ht="32.25" customHeight="1">
      <c r="A292" s="3"/>
      <c r="B292" s="3"/>
      <c r="C292" s="3"/>
      <c r="D292" s="3"/>
      <c r="E292" s="3"/>
      <c r="F292" s="3"/>
      <c r="G292" s="49" t="s">
        <v>565</v>
      </c>
      <c r="H292" s="54" t="s">
        <v>304</v>
      </c>
      <c r="I292" s="54" t="s">
        <v>283</v>
      </c>
      <c r="J292" s="82" t="s">
        <v>566</v>
      </c>
      <c r="K292" s="54"/>
      <c r="L292" s="55">
        <v>60.4</v>
      </c>
      <c r="M292" s="56"/>
      <c r="N292" s="56"/>
    </row>
    <row r="293" spans="1:14" s="4" customFormat="1" ht="19.5" customHeight="1">
      <c r="A293" s="3"/>
      <c r="B293" s="3"/>
      <c r="C293" s="3"/>
      <c r="D293" s="3"/>
      <c r="E293" s="3"/>
      <c r="F293" s="3"/>
      <c r="G293" s="49" t="s">
        <v>416</v>
      </c>
      <c r="H293" s="54" t="s">
        <v>304</v>
      </c>
      <c r="I293" s="54" t="s">
        <v>283</v>
      </c>
      <c r="J293" s="82" t="s">
        <v>566</v>
      </c>
      <c r="K293" s="54" t="s">
        <v>417</v>
      </c>
      <c r="L293" s="55">
        <v>60.4</v>
      </c>
      <c r="M293" s="56"/>
      <c r="N293" s="56"/>
    </row>
    <row r="294" spans="1:14" s="4" customFormat="1" ht="19.5" customHeight="1">
      <c r="A294" s="3"/>
      <c r="B294" s="3"/>
      <c r="C294" s="3"/>
      <c r="D294" s="3"/>
      <c r="E294" s="3"/>
      <c r="F294" s="3"/>
      <c r="G294" s="49" t="s">
        <v>538</v>
      </c>
      <c r="H294" s="54" t="s">
        <v>304</v>
      </c>
      <c r="I294" s="54" t="s">
        <v>283</v>
      </c>
      <c r="J294" s="82" t="s">
        <v>539</v>
      </c>
      <c r="K294" s="54"/>
      <c r="L294" s="55">
        <v>2623.6</v>
      </c>
      <c r="M294" s="56"/>
      <c r="N294" s="56"/>
    </row>
    <row r="295" spans="1:14" s="4" customFormat="1" ht="19.5" customHeight="1">
      <c r="A295" s="3"/>
      <c r="B295" s="3"/>
      <c r="C295" s="3"/>
      <c r="D295" s="3"/>
      <c r="E295" s="3"/>
      <c r="F295" s="3"/>
      <c r="G295" s="49" t="s">
        <v>416</v>
      </c>
      <c r="H295" s="54" t="s">
        <v>304</v>
      </c>
      <c r="I295" s="54" t="s">
        <v>283</v>
      </c>
      <c r="J295" s="82" t="s">
        <v>539</v>
      </c>
      <c r="K295" s="54" t="s">
        <v>417</v>
      </c>
      <c r="L295" s="55">
        <v>556.7</v>
      </c>
      <c r="M295" s="56"/>
      <c r="N295" s="56"/>
    </row>
    <row r="296" spans="1:14" s="4" customFormat="1" ht="49.5" customHeight="1">
      <c r="A296" s="3"/>
      <c r="B296" s="3"/>
      <c r="C296" s="3"/>
      <c r="D296" s="3"/>
      <c r="E296" s="3"/>
      <c r="F296" s="3"/>
      <c r="G296" s="53" t="s">
        <v>441</v>
      </c>
      <c r="H296" s="54" t="s">
        <v>304</v>
      </c>
      <c r="I296" s="54" t="s">
        <v>283</v>
      </c>
      <c r="J296" s="82" t="s">
        <v>539</v>
      </c>
      <c r="K296" s="54" t="s">
        <v>442</v>
      </c>
      <c r="L296" s="55">
        <v>2066.9</v>
      </c>
      <c r="M296" s="56"/>
      <c r="N296" s="56"/>
    </row>
    <row r="297" spans="1:14" s="4" customFormat="1" ht="33.75" customHeight="1">
      <c r="A297" s="3"/>
      <c r="B297" s="3"/>
      <c r="C297" s="3"/>
      <c r="D297" s="3"/>
      <c r="E297" s="3"/>
      <c r="F297" s="3"/>
      <c r="G297" s="53" t="s">
        <v>540</v>
      </c>
      <c r="H297" s="54" t="s">
        <v>304</v>
      </c>
      <c r="I297" s="54" t="s">
        <v>283</v>
      </c>
      <c r="J297" s="82" t="s">
        <v>541</v>
      </c>
      <c r="K297" s="54"/>
      <c r="L297" s="55">
        <v>1791.1</v>
      </c>
      <c r="M297" s="56"/>
      <c r="N297" s="56"/>
    </row>
    <row r="298" spans="1:14" s="4" customFormat="1" ht="18" customHeight="1">
      <c r="A298" s="3"/>
      <c r="B298" s="3"/>
      <c r="C298" s="3"/>
      <c r="D298" s="3"/>
      <c r="E298" s="3"/>
      <c r="F298" s="3"/>
      <c r="G298" s="49" t="s">
        <v>443</v>
      </c>
      <c r="H298" s="54" t="s">
        <v>304</v>
      </c>
      <c r="I298" s="54" t="s">
        <v>283</v>
      </c>
      <c r="J298" s="82" t="s">
        <v>541</v>
      </c>
      <c r="K298" s="54" t="s">
        <v>444</v>
      </c>
      <c r="L298" s="55">
        <v>1791.1</v>
      </c>
      <c r="M298" s="56"/>
      <c r="N298" s="56"/>
    </row>
    <row r="299" spans="1:14" ht="21.75" customHeight="1">
      <c r="A299" s="7" t="s">
        <v>133</v>
      </c>
      <c r="B299" s="7" t="s">
        <v>134</v>
      </c>
      <c r="C299" s="7" t="s">
        <v>135</v>
      </c>
      <c r="D299" s="7" t="s">
        <v>315</v>
      </c>
      <c r="E299" s="7" t="s">
        <v>278</v>
      </c>
      <c r="F299" s="7" t="s">
        <v>277</v>
      </c>
      <c r="G299" s="57" t="s">
        <v>145</v>
      </c>
      <c r="H299" s="58" t="s">
        <v>304</v>
      </c>
      <c r="I299" s="58" t="s">
        <v>304</v>
      </c>
      <c r="J299" s="83" t="s">
        <v>280</v>
      </c>
      <c r="K299" s="58" t="s">
        <v>280</v>
      </c>
      <c r="L299" s="59">
        <f>L300+L303+L306</f>
        <v>2366.6</v>
      </c>
      <c r="M299" s="60" t="e">
        <f>M300+#REF!+M303</f>
        <v>#REF!</v>
      </c>
      <c r="N299" s="60" t="e">
        <f>N300+#REF!+N303</f>
        <v>#REF!</v>
      </c>
    </row>
    <row r="300" spans="1:14" ht="18.75">
      <c r="A300" s="7" t="s">
        <v>133</v>
      </c>
      <c r="B300" s="7" t="s">
        <v>134</v>
      </c>
      <c r="C300" s="7" t="s">
        <v>135</v>
      </c>
      <c r="D300" s="7" t="s">
        <v>315</v>
      </c>
      <c r="E300" s="7" t="s">
        <v>286</v>
      </c>
      <c r="F300" s="7" t="s">
        <v>312</v>
      </c>
      <c r="G300" s="53" t="s">
        <v>147</v>
      </c>
      <c r="H300" s="54" t="s">
        <v>304</v>
      </c>
      <c r="I300" s="54" t="s">
        <v>304</v>
      </c>
      <c r="J300" s="82" t="s">
        <v>567</v>
      </c>
      <c r="K300" s="54" t="s">
        <v>280</v>
      </c>
      <c r="L300" s="55">
        <v>1369.5</v>
      </c>
      <c r="M300" s="60">
        <v>1605</v>
      </c>
      <c r="N300" s="60">
        <v>1605</v>
      </c>
    </row>
    <row r="301" spans="1:14" s="6" customFormat="1" ht="20.25" customHeight="1">
      <c r="A301" s="5" t="s">
        <v>136</v>
      </c>
      <c r="B301" s="5" t="s">
        <v>137</v>
      </c>
      <c r="C301" s="5" t="s">
        <v>276</v>
      </c>
      <c r="D301" s="5" t="s">
        <v>277</v>
      </c>
      <c r="E301" s="5" t="s">
        <v>278</v>
      </c>
      <c r="F301" s="5" t="s">
        <v>277</v>
      </c>
      <c r="G301" s="53" t="s">
        <v>315</v>
      </c>
      <c r="H301" s="54" t="s">
        <v>304</v>
      </c>
      <c r="I301" s="54" t="s">
        <v>304</v>
      </c>
      <c r="J301" s="82" t="s">
        <v>568</v>
      </c>
      <c r="K301" s="54" t="s">
        <v>280</v>
      </c>
      <c r="L301" s="55">
        <v>1369.5</v>
      </c>
      <c r="M301" s="60">
        <v>1605</v>
      </c>
      <c r="N301" s="60">
        <v>1605</v>
      </c>
    </row>
    <row r="302" spans="1:14" ht="63">
      <c r="A302" s="7" t="s">
        <v>136</v>
      </c>
      <c r="B302" s="7" t="s">
        <v>137</v>
      </c>
      <c r="C302" s="7" t="s">
        <v>138</v>
      </c>
      <c r="D302" s="7" t="s">
        <v>139</v>
      </c>
      <c r="E302" s="7" t="s">
        <v>278</v>
      </c>
      <c r="F302" s="7" t="s">
        <v>277</v>
      </c>
      <c r="G302" s="53" t="s">
        <v>441</v>
      </c>
      <c r="H302" s="54" t="s">
        <v>304</v>
      </c>
      <c r="I302" s="54" t="s">
        <v>304</v>
      </c>
      <c r="J302" s="82" t="s">
        <v>568</v>
      </c>
      <c r="K302" s="54" t="s">
        <v>442</v>
      </c>
      <c r="L302" s="55">
        <v>1369.5</v>
      </c>
      <c r="M302" s="60">
        <v>1605</v>
      </c>
      <c r="N302" s="60">
        <v>1605</v>
      </c>
    </row>
    <row r="303" spans="7:14" ht="18.75">
      <c r="G303" s="53" t="s">
        <v>317</v>
      </c>
      <c r="H303" s="54" t="s">
        <v>304</v>
      </c>
      <c r="I303" s="54" t="s">
        <v>304</v>
      </c>
      <c r="J303" s="82" t="s">
        <v>445</v>
      </c>
      <c r="K303" s="54"/>
      <c r="L303" s="55">
        <v>455.2</v>
      </c>
      <c r="M303" s="56">
        <v>109.3</v>
      </c>
      <c r="N303" s="56">
        <v>109.3</v>
      </c>
    </row>
    <row r="304" spans="7:14" ht="18.75" customHeight="1">
      <c r="G304" s="53" t="s">
        <v>377</v>
      </c>
      <c r="H304" s="54" t="s">
        <v>304</v>
      </c>
      <c r="I304" s="54" t="s">
        <v>304</v>
      </c>
      <c r="J304" s="82" t="s">
        <v>569</v>
      </c>
      <c r="K304" s="54"/>
      <c r="L304" s="55">
        <v>455.2</v>
      </c>
      <c r="M304" s="56">
        <v>109.3</v>
      </c>
      <c r="N304" s="56">
        <v>109.3</v>
      </c>
    </row>
    <row r="305" spans="7:14" ht="19.5" customHeight="1">
      <c r="G305" s="49" t="s">
        <v>443</v>
      </c>
      <c r="H305" s="54" t="s">
        <v>304</v>
      </c>
      <c r="I305" s="54" t="s">
        <v>304</v>
      </c>
      <c r="J305" s="82" t="s">
        <v>569</v>
      </c>
      <c r="K305" s="54" t="s">
        <v>444</v>
      </c>
      <c r="L305" s="55">
        <v>455.2</v>
      </c>
      <c r="M305" s="56">
        <v>109.3</v>
      </c>
      <c r="N305" s="56">
        <v>109.3</v>
      </c>
    </row>
    <row r="306" spans="7:14" ht="19.5" customHeight="1">
      <c r="G306" s="49" t="s">
        <v>427</v>
      </c>
      <c r="H306" s="54" t="s">
        <v>304</v>
      </c>
      <c r="I306" s="54" t="s">
        <v>304</v>
      </c>
      <c r="J306" s="82" t="s">
        <v>428</v>
      </c>
      <c r="K306" s="54"/>
      <c r="L306" s="55">
        <v>541.9</v>
      </c>
      <c r="M306" s="56"/>
      <c r="N306" s="56"/>
    </row>
    <row r="307" spans="7:14" ht="31.5" customHeight="1">
      <c r="G307" s="49" t="s">
        <v>0</v>
      </c>
      <c r="H307" s="54" t="s">
        <v>304</v>
      </c>
      <c r="I307" s="54" t="s">
        <v>304</v>
      </c>
      <c r="J307" s="82" t="s">
        <v>1</v>
      </c>
      <c r="K307" s="54"/>
      <c r="L307" s="55">
        <v>457.9</v>
      </c>
      <c r="M307" s="56"/>
      <c r="N307" s="56"/>
    </row>
    <row r="308" spans="7:14" ht="19.5" customHeight="1">
      <c r="G308" s="49" t="s">
        <v>443</v>
      </c>
      <c r="H308" s="54" t="s">
        <v>304</v>
      </c>
      <c r="I308" s="54" t="s">
        <v>304</v>
      </c>
      <c r="J308" s="82" t="s">
        <v>1</v>
      </c>
      <c r="K308" s="54" t="s">
        <v>444</v>
      </c>
      <c r="L308" s="55">
        <v>457.9</v>
      </c>
      <c r="M308" s="56"/>
      <c r="N308" s="56"/>
    </row>
    <row r="309" spans="7:14" ht="32.25" customHeight="1">
      <c r="G309" s="49" t="s">
        <v>2</v>
      </c>
      <c r="H309" s="54" t="s">
        <v>304</v>
      </c>
      <c r="I309" s="54" t="s">
        <v>304</v>
      </c>
      <c r="J309" s="82" t="s">
        <v>3</v>
      </c>
      <c r="K309" s="54"/>
      <c r="L309" s="55">
        <v>84</v>
      </c>
      <c r="M309" s="56"/>
      <c r="N309" s="56"/>
    </row>
    <row r="310" spans="7:14" ht="19.5" customHeight="1">
      <c r="G310" s="49" t="s">
        <v>443</v>
      </c>
      <c r="H310" s="54" t="s">
        <v>304</v>
      </c>
      <c r="I310" s="54" t="s">
        <v>304</v>
      </c>
      <c r="J310" s="82" t="s">
        <v>3</v>
      </c>
      <c r="K310" s="54" t="s">
        <v>444</v>
      </c>
      <c r="L310" s="55">
        <v>84</v>
      </c>
      <c r="M310" s="56"/>
      <c r="N310" s="56"/>
    </row>
    <row r="311" spans="1:14" ht="21.75" customHeight="1">
      <c r="A311" s="7" t="s">
        <v>136</v>
      </c>
      <c r="B311" s="7" t="s">
        <v>137</v>
      </c>
      <c r="C311" s="7" t="s">
        <v>140</v>
      </c>
      <c r="D311" s="7" t="s">
        <v>315</v>
      </c>
      <c r="E311" s="7" t="s">
        <v>278</v>
      </c>
      <c r="F311" s="7" t="s">
        <v>277</v>
      </c>
      <c r="G311" s="57" t="s">
        <v>149</v>
      </c>
      <c r="H311" s="58" t="s">
        <v>304</v>
      </c>
      <c r="I311" s="58" t="s">
        <v>323</v>
      </c>
      <c r="J311" s="83" t="s">
        <v>280</v>
      </c>
      <c r="K311" s="58" t="s">
        <v>280</v>
      </c>
      <c r="L311" s="59">
        <f>L312+L316+L325+L329+L343</f>
        <v>31496.399999999998</v>
      </c>
      <c r="M311" s="60">
        <f>M318+M327+M334+M343</f>
        <v>13632</v>
      </c>
      <c r="N311" s="60">
        <f>N318+N327+N334+N343</f>
        <v>13632</v>
      </c>
    </row>
    <row r="312" spans="7:14" ht="21.75" customHeight="1">
      <c r="G312" s="53" t="s">
        <v>285</v>
      </c>
      <c r="H312" s="54" t="s">
        <v>304</v>
      </c>
      <c r="I312" s="54" t="s">
        <v>323</v>
      </c>
      <c r="J312" s="82" t="s">
        <v>286</v>
      </c>
      <c r="K312" s="58"/>
      <c r="L312" s="55">
        <v>1135.1</v>
      </c>
      <c r="M312" s="60"/>
      <c r="N312" s="60"/>
    </row>
    <row r="313" spans="7:14" ht="21.75" customHeight="1">
      <c r="G313" s="53" t="s">
        <v>297</v>
      </c>
      <c r="H313" s="54" t="s">
        <v>304</v>
      </c>
      <c r="I313" s="54" t="s">
        <v>323</v>
      </c>
      <c r="J313" s="82" t="s">
        <v>422</v>
      </c>
      <c r="K313" s="54"/>
      <c r="L313" s="55">
        <v>1135.1</v>
      </c>
      <c r="M313" s="60"/>
      <c r="N313" s="60"/>
    </row>
    <row r="314" spans="7:14" ht="21.75" customHeight="1">
      <c r="G314" s="49" t="s">
        <v>413</v>
      </c>
      <c r="H314" s="54" t="s">
        <v>304</v>
      </c>
      <c r="I314" s="54" t="s">
        <v>323</v>
      </c>
      <c r="J314" s="82" t="s">
        <v>422</v>
      </c>
      <c r="K314" s="54" t="s">
        <v>412</v>
      </c>
      <c r="L314" s="55">
        <v>1134.7</v>
      </c>
      <c r="M314" s="60"/>
      <c r="N314" s="60"/>
    </row>
    <row r="315" spans="7:14" ht="21.75" customHeight="1">
      <c r="G315" s="49" t="s">
        <v>418</v>
      </c>
      <c r="H315" s="54" t="s">
        <v>304</v>
      </c>
      <c r="I315" s="54" t="s">
        <v>323</v>
      </c>
      <c r="J315" s="82" t="s">
        <v>422</v>
      </c>
      <c r="K315" s="54" t="s">
        <v>419</v>
      </c>
      <c r="L315" s="55">
        <v>0.4</v>
      </c>
      <c r="M315" s="60"/>
      <c r="N315" s="60"/>
    </row>
    <row r="316" spans="1:14" ht="64.5" customHeight="1">
      <c r="A316" s="7" t="s">
        <v>141</v>
      </c>
      <c r="B316" s="7" t="s">
        <v>142</v>
      </c>
      <c r="C316" s="7" t="s">
        <v>143</v>
      </c>
      <c r="D316" s="7" t="s">
        <v>315</v>
      </c>
      <c r="E316" s="7" t="s">
        <v>278</v>
      </c>
      <c r="F316" s="7" t="s">
        <v>277</v>
      </c>
      <c r="G316" s="53" t="s">
        <v>4</v>
      </c>
      <c r="H316" s="54" t="s">
        <v>304</v>
      </c>
      <c r="I316" s="54" t="s">
        <v>323</v>
      </c>
      <c r="J316" s="82" t="s">
        <v>5</v>
      </c>
      <c r="K316" s="54" t="s">
        <v>280</v>
      </c>
      <c r="L316" s="55">
        <v>13034.4</v>
      </c>
      <c r="M316" s="56">
        <v>9044</v>
      </c>
      <c r="N316" s="56">
        <v>9044</v>
      </c>
    </row>
    <row r="317" spans="1:14" ht="23.25" customHeight="1">
      <c r="A317" s="7" t="s">
        <v>141</v>
      </c>
      <c r="B317" s="7" t="s">
        <v>142</v>
      </c>
      <c r="C317" s="7" t="s">
        <v>143</v>
      </c>
      <c r="D317" s="7" t="s">
        <v>315</v>
      </c>
      <c r="E317" s="7" t="s">
        <v>286</v>
      </c>
      <c r="F317" s="7" t="s">
        <v>312</v>
      </c>
      <c r="G317" s="53" t="s">
        <v>315</v>
      </c>
      <c r="H317" s="54" t="s">
        <v>304</v>
      </c>
      <c r="I317" s="54" t="s">
        <v>323</v>
      </c>
      <c r="J317" s="82" t="s">
        <v>6</v>
      </c>
      <c r="K317" s="54" t="s">
        <v>280</v>
      </c>
      <c r="L317" s="55">
        <f>L318+L319+L320+L321+L322+L323+L324</f>
        <v>13034.4</v>
      </c>
      <c r="M317" s="56">
        <v>9044</v>
      </c>
      <c r="N317" s="56">
        <v>9044</v>
      </c>
    </row>
    <row r="318" spans="1:14" ht="18.75">
      <c r="A318" s="7" t="s">
        <v>144</v>
      </c>
      <c r="B318" s="7" t="s">
        <v>145</v>
      </c>
      <c r="C318" s="7" t="s">
        <v>146</v>
      </c>
      <c r="D318" s="7" t="s">
        <v>147</v>
      </c>
      <c r="E318" s="7" t="s">
        <v>278</v>
      </c>
      <c r="F318" s="7" t="s">
        <v>277</v>
      </c>
      <c r="G318" s="49" t="s">
        <v>413</v>
      </c>
      <c r="H318" s="54" t="s">
        <v>304</v>
      </c>
      <c r="I318" s="54" t="s">
        <v>323</v>
      </c>
      <c r="J318" s="82" t="s">
        <v>6</v>
      </c>
      <c r="K318" s="54" t="s">
        <v>526</v>
      </c>
      <c r="L318" s="55">
        <v>5710.1</v>
      </c>
      <c r="M318" s="56">
        <v>9044</v>
      </c>
      <c r="N318" s="56">
        <v>9044</v>
      </c>
    </row>
    <row r="319" spans="7:14" ht="31.5">
      <c r="G319" s="49" t="s">
        <v>527</v>
      </c>
      <c r="H319" s="54" t="s">
        <v>304</v>
      </c>
      <c r="I319" s="54" t="s">
        <v>323</v>
      </c>
      <c r="J319" s="82" t="s">
        <v>6</v>
      </c>
      <c r="K319" s="54" t="s">
        <v>528</v>
      </c>
      <c r="L319" s="55">
        <v>0.2</v>
      </c>
      <c r="M319" s="56"/>
      <c r="N319" s="56"/>
    </row>
    <row r="320" spans="7:14" ht="31.5">
      <c r="G320" s="49" t="s">
        <v>414</v>
      </c>
      <c r="H320" s="54" t="s">
        <v>304</v>
      </c>
      <c r="I320" s="54" t="s">
        <v>323</v>
      </c>
      <c r="J320" s="82" t="s">
        <v>6</v>
      </c>
      <c r="K320" s="54" t="s">
        <v>415</v>
      </c>
      <c r="L320" s="55">
        <v>809.4</v>
      </c>
      <c r="M320" s="56"/>
      <c r="N320" s="56"/>
    </row>
    <row r="321" spans="7:14" ht="31.5">
      <c r="G321" s="49" t="s">
        <v>416</v>
      </c>
      <c r="H321" s="54" t="s">
        <v>304</v>
      </c>
      <c r="I321" s="54" t="s">
        <v>323</v>
      </c>
      <c r="J321" s="82" t="s">
        <v>6</v>
      </c>
      <c r="K321" s="54" t="s">
        <v>417</v>
      </c>
      <c r="L321" s="55">
        <v>1083.8</v>
      </c>
      <c r="M321" s="56"/>
      <c r="N321" s="56"/>
    </row>
    <row r="322" spans="7:14" ht="63">
      <c r="G322" s="53" t="s">
        <v>441</v>
      </c>
      <c r="H322" s="54" t="s">
        <v>304</v>
      </c>
      <c r="I322" s="54" t="s">
        <v>323</v>
      </c>
      <c r="J322" s="82" t="s">
        <v>6</v>
      </c>
      <c r="K322" s="54" t="s">
        <v>442</v>
      </c>
      <c r="L322" s="55">
        <v>5371.7</v>
      </c>
      <c r="M322" s="56"/>
      <c r="N322" s="56"/>
    </row>
    <row r="323" spans="7:14" ht="20.25" customHeight="1">
      <c r="G323" s="49" t="s">
        <v>425</v>
      </c>
      <c r="H323" s="54" t="s">
        <v>304</v>
      </c>
      <c r="I323" s="54" t="s">
        <v>323</v>
      </c>
      <c r="J323" s="82" t="s">
        <v>6</v>
      </c>
      <c r="K323" s="54" t="s">
        <v>426</v>
      </c>
      <c r="L323" s="55">
        <v>26.4</v>
      </c>
      <c r="M323" s="56"/>
      <c r="N323" s="56"/>
    </row>
    <row r="324" spans="7:14" ht="18.75">
      <c r="G324" s="49" t="s">
        <v>418</v>
      </c>
      <c r="H324" s="54" t="s">
        <v>304</v>
      </c>
      <c r="I324" s="54" t="s">
        <v>323</v>
      </c>
      <c r="J324" s="82" t="s">
        <v>6</v>
      </c>
      <c r="K324" s="54" t="s">
        <v>419</v>
      </c>
      <c r="L324" s="55">
        <v>32.8</v>
      </c>
      <c r="M324" s="56"/>
      <c r="N324" s="56"/>
    </row>
    <row r="325" spans="7:14" ht="18.75">
      <c r="G325" s="53" t="s">
        <v>132</v>
      </c>
      <c r="H325" s="54" t="s">
        <v>304</v>
      </c>
      <c r="I325" s="54" t="s">
        <v>323</v>
      </c>
      <c r="J325" s="82" t="s">
        <v>531</v>
      </c>
      <c r="K325" s="54"/>
      <c r="L325" s="55">
        <v>756.8</v>
      </c>
      <c r="M325" s="56">
        <f>M327</f>
        <v>666</v>
      </c>
      <c r="N325" s="56">
        <f>N327</f>
        <v>666</v>
      </c>
    </row>
    <row r="326" spans="7:14" ht="31.5">
      <c r="G326" s="53" t="s">
        <v>241</v>
      </c>
      <c r="H326" s="54" t="s">
        <v>304</v>
      </c>
      <c r="I326" s="54" t="s">
        <v>323</v>
      </c>
      <c r="J326" s="82" t="s">
        <v>7</v>
      </c>
      <c r="K326" s="54"/>
      <c r="L326" s="55">
        <v>756.8</v>
      </c>
      <c r="M326" s="56">
        <v>666</v>
      </c>
      <c r="N326" s="56">
        <v>666</v>
      </c>
    </row>
    <row r="327" spans="7:14" ht="18.75">
      <c r="G327" s="49" t="s">
        <v>413</v>
      </c>
      <c r="H327" s="54" t="s">
        <v>304</v>
      </c>
      <c r="I327" s="54" t="s">
        <v>323</v>
      </c>
      <c r="J327" s="82" t="s">
        <v>7</v>
      </c>
      <c r="K327" s="54" t="s">
        <v>526</v>
      </c>
      <c r="L327" s="55">
        <v>742.8</v>
      </c>
      <c r="M327" s="56">
        <v>666</v>
      </c>
      <c r="N327" s="56">
        <v>666</v>
      </c>
    </row>
    <row r="328" spans="7:14" ht="31.5">
      <c r="G328" s="49" t="s">
        <v>416</v>
      </c>
      <c r="H328" s="54" t="s">
        <v>304</v>
      </c>
      <c r="I328" s="54" t="s">
        <v>323</v>
      </c>
      <c r="J328" s="82" t="s">
        <v>7</v>
      </c>
      <c r="K328" s="54" t="s">
        <v>417</v>
      </c>
      <c r="L328" s="55">
        <v>14</v>
      </c>
      <c r="M328" s="56"/>
      <c r="N328" s="56"/>
    </row>
    <row r="329" spans="7:14" ht="18.75">
      <c r="G329" s="53" t="s">
        <v>317</v>
      </c>
      <c r="H329" s="54" t="s">
        <v>304</v>
      </c>
      <c r="I329" s="54" t="s">
        <v>323</v>
      </c>
      <c r="J329" s="82" t="s">
        <v>445</v>
      </c>
      <c r="K329" s="54"/>
      <c r="L329" s="55">
        <v>4360.5</v>
      </c>
      <c r="M329" s="56">
        <f>M334</f>
        <v>3922</v>
      </c>
      <c r="N329" s="56">
        <f>N334</f>
        <v>3922</v>
      </c>
    </row>
    <row r="330" spans="7:14" ht="78.75">
      <c r="G330" s="53" t="s">
        <v>8</v>
      </c>
      <c r="H330" s="54" t="s">
        <v>304</v>
      </c>
      <c r="I330" s="54" t="s">
        <v>323</v>
      </c>
      <c r="J330" s="82" t="s">
        <v>9</v>
      </c>
      <c r="K330" s="54"/>
      <c r="L330" s="55">
        <v>3187</v>
      </c>
      <c r="M330" s="56"/>
      <c r="N330" s="56"/>
    </row>
    <row r="331" spans="7:14" ht="31.5">
      <c r="G331" s="49" t="s">
        <v>416</v>
      </c>
      <c r="H331" s="54" t="s">
        <v>304</v>
      </c>
      <c r="I331" s="54" t="s">
        <v>323</v>
      </c>
      <c r="J331" s="82" t="s">
        <v>9</v>
      </c>
      <c r="K331" s="54" t="s">
        <v>417</v>
      </c>
      <c r="L331" s="55">
        <v>179.9</v>
      </c>
      <c r="M331" s="56"/>
      <c r="N331" s="56"/>
    </row>
    <row r="332" spans="7:14" ht="18.75">
      <c r="G332" s="49" t="s">
        <v>443</v>
      </c>
      <c r="H332" s="54" t="s">
        <v>304</v>
      </c>
      <c r="I332" s="54" t="s">
        <v>323</v>
      </c>
      <c r="J332" s="82" t="s">
        <v>9</v>
      </c>
      <c r="K332" s="54" t="s">
        <v>444</v>
      </c>
      <c r="L332" s="55">
        <v>3007.1</v>
      </c>
      <c r="M332" s="56"/>
      <c r="N332" s="56"/>
    </row>
    <row r="333" spans="7:14" ht="47.25">
      <c r="G333" s="53" t="s">
        <v>364</v>
      </c>
      <c r="H333" s="54" t="s">
        <v>304</v>
      </c>
      <c r="I333" s="54" t="s">
        <v>323</v>
      </c>
      <c r="J333" s="82" t="s">
        <v>10</v>
      </c>
      <c r="K333" s="54" t="s">
        <v>280</v>
      </c>
      <c r="L333" s="55">
        <v>285.6</v>
      </c>
      <c r="M333" s="56">
        <v>3922</v>
      </c>
      <c r="N333" s="56">
        <v>3922</v>
      </c>
    </row>
    <row r="334" spans="7:14" ht="31.5">
      <c r="G334" s="49" t="s">
        <v>414</v>
      </c>
      <c r="H334" s="54" t="s">
        <v>304</v>
      </c>
      <c r="I334" s="54" t="s">
        <v>323</v>
      </c>
      <c r="J334" s="82" t="s">
        <v>10</v>
      </c>
      <c r="K334" s="54" t="s">
        <v>415</v>
      </c>
      <c r="L334" s="55">
        <v>12.5</v>
      </c>
      <c r="M334" s="56">
        <v>3922</v>
      </c>
      <c r="N334" s="56">
        <v>3922</v>
      </c>
    </row>
    <row r="335" spans="7:14" ht="31.5">
      <c r="G335" s="49" t="s">
        <v>416</v>
      </c>
      <c r="H335" s="54" t="s">
        <v>304</v>
      </c>
      <c r="I335" s="54" t="s">
        <v>323</v>
      </c>
      <c r="J335" s="82" t="s">
        <v>10</v>
      </c>
      <c r="K335" s="54" t="s">
        <v>417</v>
      </c>
      <c r="L335" s="55">
        <v>200</v>
      </c>
      <c r="M335" s="56"/>
      <c r="N335" s="56"/>
    </row>
    <row r="336" spans="7:14" ht="18.75">
      <c r="G336" s="49" t="s">
        <v>454</v>
      </c>
      <c r="H336" s="54" t="s">
        <v>304</v>
      </c>
      <c r="I336" s="54" t="s">
        <v>323</v>
      </c>
      <c r="J336" s="82" t="s">
        <v>10</v>
      </c>
      <c r="K336" s="54" t="s">
        <v>455</v>
      </c>
      <c r="L336" s="55">
        <v>43.1</v>
      </c>
      <c r="M336" s="56"/>
      <c r="N336" s="56"/>
    </row>
    <row r="337" spans="7:14" ht="63">
      <c r="G337" s="53" t="s">
        <v>441</v>
      </c>
      <c r="H337" s="54" t="s">
        <v>304</v>
      </c>
      <c r="I337" s="54" t="s">
        <v>323</v>
      </c>
      <c r="J337" s="82" t="s">
        <v>10</v>
      </c>
      <c r="K337" s="54" t="s">
        <v>442</v>
      </c>
      <c r="L337" s="55">
        <v>30</v>
      </c>
      <c r="M337" s="56"/>
      <c r="N337" s="56"/>
    </row>
    <row r="338" spans="7:14" ht="31.5">
      <c r="G338" s="53" t="s">
        <v>391</v>
      </c>
      <c r="H338" s="54" t="s">
        <v>304</v>
      </c>
      <c r="I338" s="54" t="s">
        <v>323</v>
      </c>
      <c r="J338" s="82" t="s">
        <v>11</v>
      </c>
      <c r="K338" s="54"/>
      <c r="L338" s="55">
        <v>3</v>
      </c>
      <c r="M338" s="56"/>
      <c r="N338" s="56"/>
    </row>
    <row r="339" spans="7:14" ht="31.5">
      <c r="G339" s="53" t="s">
        <v>423</v>
      </c>
      <c r="H339" s="54" t="s">
        <v>304</v>
      </c>
      <c r="I339" s="54" t="s">
        <v>323</v>
      </c>
      <c r="J339" s="82" t="s">
        <v>11</v>
      </c>
      <c r="K339" s="54" t="s">
        <v>424</v>
      </c>
      <c r="L339" s="55">
        <v>3</v>
      </c>
      <c r="M339" s="56"/>
      <c r="N339" s="56"/>
    </row>
    <row r="340" spans="7:14" ht="31.5">
      <c r="G340" s="53" t="s">
        <v>390</v>
      </c>
      <c r="H340" s="54" t="s">
        <v>304</v>
      </c>
      <c r="I340" s="54" t="s">
        <v>323</v>
      </c>
      <c r="J340" s="82" t="s">
        <v>12</v>
      </c>
      <c r="K340" s="54"/>
      <c r="L340" s="55">
        <v>884.9</v>
      </c>
      <c r="M340" s="56"/>
      <c r="N340" s="56"/>
    </row>
    <row r="341" spans="7:14" ht="31.5">
      <c r="G341" s="53" t="s">
        <v>13</v>
      </c>
      <c r="H341" s="54" t="s">
        <v>304</v>
      </c>
      <c r="I341" s="54" t="s">
        <v>323</v>
      </c>
      <c r="J341" s="82" t="s">
        <v>12</v>
      </c>
      <c r="K341" s="54" t="s">
        <v>14</v>
      </c>
      <c r="L341" s="55">
        <v>9.9</v>
      </c>
      <c r="M341" s="56"/>
      <c r="N341" s="56"/>
    </row>
    <row r="342" spans="7:14" ht="63">
      <c r="G342" s="53" t="s">
        <v>441</v>
      </c>
      <c r="H342" s="54" t="s">
        <v>304</v>
      </c>
      <c r="I342" s="54" t="s">
        <v>323</v>
      </c>
      <c r="J342" s="82" t="s">
        <v>12</v>
      </c>
      <c r="K342" s="54" t="s">
        <v>442</v>
      </c>
      <c r="L342" s="55">
        <v>875</v>
      </c>
      <c r="M342" s="56"/>
      <c r="N342" s="56"/>
    </row>
    <row r="343" spans="7:14" ht="18.75">
      <c r="G343" s="53" t="s">
        <v>427</v>
      </c>
      <c r="H343" s="54" t="s">
        <v>304</v>
      </c>
      <c r="I343" s="54" t="s">
        <v>323</v>
      </c>
      <c r="J343" s="82" t="s">
        <v>428</v>
      </c>
      <c r="K343" s="54"/>
      <c r="L343" s="55">
        <f>L344+L346+L348+L351</f>
        <v>12209.599999999999</v>
      </c>
      <c r="M343" s="56"/>
      <c r="N343" s="56"/>
    </row>
    <row r="344" spans="7:14" ht="18.75">
      <c r="G344" s="53" t="s">
        <v>452</v>
      </c>
      <c r="H344" s="54" t="s">
        <v>304</v>
      </c>
      <c r="I344" s="54" t="s">
        <v>323</v>
      </c>
      <c r="J344" s="82" t="s">
        <v>453</v>
      </c>
      <c r="K344" s="54"/>
      <c r="L344" s="55">
        <v>66</v>
      </c>
      <c r="M344" s="56"/>
      <c r="N344" s="56"/>
    </row>
    <row r="345" spans="7:14" ht="18.75" customHeight="1">
      <c r="G345" s="49" t="s">
        <v>454</v>
      </c>
      <c r="H345" s="54" t="s">
        <v>304</v>
      </c>
      <c r="I345" s="54" t="s">
        <v>323</v>
      </c>
      <c r="J345" s="82" t="s">
        <v>453</v>
      </c>
      <c r="K345" s="54" t="s">
        <v>455</v>
      </c>
      <c r="L345" s="55">
        <v>66</v>
      </c>
      <c r="M345" s="56"/>
      <c r="N345" s="56"/>
    </row>
    <row r="346" spans="7:14" ht="39.75" customHeight="1">
      <c r="G346" s="53" t="s">
        <v>561</v>
      </c>
      <c r="H346" s="54" t="s">
        <v>304</v>
      </c>
      <c r="I346" s="54" t="s">
        <v>323</v>
      </c>
      <c r="J346" s="82" t="s">
        <v>562</v>
      </c>
      <c r="K346" s="54"/>
      <c r="L346" s="55">
        <v>11832.8</v>
      </c>
      <c r="M346" s="56"/>
      <c r="N346" s="56"/>
    </row>
    <row r="347" spans="7:14" ht="34.5" customHeight="1">
      <c r="G347" s="49" t="s">
        <v>416</v>
      </c>
      <c r="H347" s="54" t="s">
        <v>304</v>
      </c>
      <c r="I347" s="54" t="s">
        <v>323</v>
      </c>
      <c r="J347" s="82" t="s">
        <v>562</v>
      </c>
      <c r="K347" s="54" t="s">
        <v>417</v>
      </c>
      <c r="L347" s="55">
        <v>11832.8</v>
      </c>
      <c r="M347" s="56"/>
      <c r="N347" s="56"/>
    </row>
    <row r="348" spans="7:14" ht="31.5">
      <c r="G348" s="53" t="s">
        <v>15</v>
      </c>
      <c r="H348" s="54" t="s">
        <v>304</v>
      </c>
      <c r="I348" s="54" t="s">
        <v>323</v>
      </c>
      <c r="J348" s="82" t="s">
        <v>16</v>
      </c>
      <c r="K348" s="54"/>
      <c r="L348" s="55">
        <v>96</v>
      </c>
      <c r="M348" s="56"/>
      <c r="N348" s="56"/>
    </row>
    <row r="349" spans="7:14" ht="36.75" customHeight="1">
      <c r="G349" s="49" t="s">
        <v>416</v>
      </c>
      <c r="H349" s="54" t="s">
        <v>304</v>
      </c>
      <c r="I349" s="54" t="s">
        <v>323</v>
      </c>
      <c r="J349" s="82" t="s">
        <v>16</v>
      </c>
      <c r="K349" s="54" t="s">
        <v>417</v>
      </c>
      <c r="L349" s="55">
        <v>15</v>
      </c>
      <c r="M349" s="56"/>
      <c r="N349" s="56"/>
    </row>
    <row r="350" spans="7:14" ht="18.75" customHeight="1">
      <c r="G350" s="49" t="s">
        <v>454</v>
      </c>
      <c r="H350" s="54" t="s">
        <v>304</v>
      </c>
      <c r="I350" s="54" t="s">
        <v>323</v>
      </c>
      <c r="J350" s="82" t="s">
        <v>16</v>
      </c>
      <c r="K350" s="54" t="s">
        <v>455</v>
      </c>
      <c r="L350" s="55">
        <v>81</v>
      </c>
      <c r="M350" s="56"/>
      <c r="N350" s="56"/>
    </row>
    <row r="351" spans="7:14" ht="36" customHeight="1">
      <c r="G351" s="49" t="s">
        <v>2</v>
      </c>
      <c r="H351" s="54" t="s">
        <v>304</v>
      </c>
      <c r="I351" s="54" t="s">
        <v>323</v>
      </c>
      <c r="J351" s="82" t="s">
        <v>3</v>
      </c>
      <c r="K351" s="54"/>
      <c r="L351" s="55">
        <v>214.8</v>
      </c>
      <c r="M351" s="56"/>
      <c r="N351" s="56"/>
    </row>
    <row r="352" spans="7:14" ht="35.25" customHeight="1">
      <c r="G352" s="49" t="s">
        <v>416</v>
      </c>
      <c r="H352" s="54" t="s">
        <v>304</v>
      </c>
      <c r="I352" s="54" t="s">
        <v>323</v>
      </c>
      <c r="J352" s="82" t="s">
        <v>3</v>
      </c>
      <c r="K352" s="54" t="s">
        <v>417</v>
      </c>
      <c r="L352" s="55">
        <v>51.5</v>
      </c>
      <c r="M352" s="56"/>
      <c r="N352" s="56"/>
    </row>
    <row r="353" spans="7:14" ht="18.75" customHeight="1">
      <c r="G353" s="49" t="s">
        <v>443</v>
      </c>
      <c r="H353" s="54" t="s">
        <v>304</v>
      </c>
      <c r="I353" s="54" t="s">
        <v>323</v>
      </c>
      <c r="J353" s="82" t="s">
        <v>3</v>
      </c>
      <c r="K353" s="54" t="s">
        <v>444</v>
      </c>
      <c r="L353" s="55">
        <v>163.3</v>
      </c>
      <c r="M353" s="56"/>
      <c r="N353" s="56"/>
    </row>
    <row r="354" spans="1:14" s="6" customFormat="1" ht="18.75">
      <c r="A354" s="5" t="s">
        <v>148</v>
      </c>
      <c r="B354" s="5" t="s">
        <v>149</v>
      </c>
      <c r="C354" s="5" t="s">
        <v>276</v>
      </c>
      <c r="D354" s="5" t="s">
        <v>277</v>
      </c>
      <c r="E354" s="5" t="s">
        <v>278</v>
      </c>
      <c r="F354" s="5" t="s">
        <v>277</v>
      </c>
      <c r="G354" s="65" t="s">
        <v>392</v>
      </c>
      <c r="H354" s="66" t="s">
        <v>331</v>
      </c>
      <c r="I354" s="66"/>
      <c r="J354" s="82" t="s">
        <v>280</v>
      </c>
      <c r="K354" s="54" t="s">
        <v>280</v>
      </c>
      <c r="L354" s="69">
        <f>L355+L389</f>
        <v>92558.09999999999</v>
      </c>
      <c r="M354" s="70" t="e">
        <f>M355+M389</f>
        <v>#REF!</v>
      </c>
      <c r="N354" s="70" t="e">
        <f>N355+N389</f>
        <v>#REF!</v>
      </c>
    </row>
    <row r="355" spans="1:14" ht="23.25" customHeight="1">
      <c r="A355" s="7" t="s">
        <v>148</v>
      </c>
      <c r="B355" s="7" t="s">
        <v>149</v>
      </c>
      <c r="C355" s="7" t="s">
        <v>284</v>
      </c>
      <c r="D355" s="7" t="s">
        <v>285</v>
      </c>
      <c r="E355" s="7" t="s">
        <v>278</v>
      </c>
      <c r="F355" s="7" t="s">
        <v>277</v>
      </c>
      <c r="G355" s="57" t="s">
        <v>159</v>
      </c>
      <c r="H355" s="58" t="s">
        <v>331</v>
      </c>
      <c r="I355" s="58" t="s">
        <v>279</v>
      </c>
      <c r="J355" s="83" t="s">
        <v>280</v>
      </c>
      <c r="K355" s="58" t="s">
        <v>280</v>
      </c>
      <c r="L355" s="59">
        <f>L356+L369+L372+L375+L379+L382</f>
        <v>89271.9</v>
      </c>
      <c r="M355" s="60" t="e">
        <f>M356+M369+M372+M380+#REF!</f>
        <v>#REF!</v>
      </c>
      <c r="N355" s="60" t="e">
        <f>N356+N369+N372+N380+#REF!</f>
        <v>#REF!</v>
      </c>
    </row>
    <row r="356" spans="1:15" ht="31.5">
      <c r="A356" s="7" t="s">
        <v>148</v>
      </c>
      <c r="B356" s="7" t="s">
        <v>149</v>
      </c>
      <c r="C356" s="7" t="s">
        <v>296</v>
      </c>
      <c r="D356" s="7" t="s">
        <v>297</v>
      </c>
      <c r="E356" s="7" t="s">
        <v>278</v>
      </c>
      <c r="F356" s="7" t="s">
        <v>277</v>
      </c>
      <c r="G356" s="53" t="s">
        <v>18</v>
      </c>
      <c r="H356" s="54" t="s">
        <v>331</v>
      </c>
      <c r="I356" s="54" t="s">
        <v>279</v>
      </c>
      <c r="J356" s="82" t="s">
        <v>17</v>
      </c>
      <c r="K356" s="54" t="s">
        <v>280</v>
      </c>
      <c r="L356" s="55">
        <f>L357+L359+L361+L367</f>
        <v>35034.3</v>
      </c>
      <c r="M356" s="56">
        <f>M357+M359</f>
        <v>19803</v>
      </c>
      <c r="N356" s="56">
        <f>N357+N359</f>
        <v>19803</v>
      </c>
      <c r="O356" s="8">
        <v>18720</v>
      </c>
    </row>
    <row r="357" spans="7:14" ht="47.25">
      <c r="G357" s="53" t="s">
        <v>379</v>
      </c>
      <c r="H357" s="54" t="s">
        <v>331</v>
      </c>
      <c r="I357" s="54" t="s">
        <v>279</v>
      </c>
      <c r="J357" s="82" t="s">
        <v>19</v>
      </c>
      <c r="K357" s="54"/>
      <c r="L357" s="55">
        <v>100</v>
      </c>
      <c r="M357" s="56">
        <v>224</v>
      </c>
      <c r="N357" s="56">
        <v>224</v>
      </c>
    </row>
    <row r="358" spans="7:14" ht="18.75">
      <c r="G358" s="49" t="s">
        <v>443</v>
      </c>
      <c r="H358" s="54" t="s">
        <v>331</v>
      </c>
      <c r="I358" s="54" t="s">
        <v>279</v>
      </c>
      <c r="J358" s="82" t="s">
        <v>19</v>
      </c>
      <c r="K358" s="54" t="s">
        <v>444</v>
      </c>
      <c r="L358" s="55">
        <v>100</v>
      </c>
      <c r="M358" s="56">
        <v>224</v>
      </c>
      <c r="N358" s="56">
        <v>224</v>
      </c>
    </row>
    <row r="359" spans="1:15" ht="50.25" customHeight="1">
      <c r="A359" s="7" t="s">
        <v>148</v>
      </c>
      <c r="B359" s="7" t="s">
        <v>149</v>
      </c>
      <c r="C359" s="7" t="s">
        <v>296</v>
      </c>
      <c r="D359" s="7" t="s">
        <v>297</v>
      </c>
      <c r="E359" s="7" t="s">
        <v>289</v>
      </c>
      <c r="F359" s="7" t="s">
        <v>290</v>
      </c>
      <c r="G359" s="53" t="s">
        <v>20</v>
      </c>
      <c r="H359" s="54" t="s">
        <v>331</v>
      </c>
      <c r="I359" s="54" t="s">
        <v>279</v>
      </c>
      <c r="J359" s="82" t="s">
        <v>21</v>
      </c>
      <c r="K359" s="54" t="s">
        <v>280</v>
      </c>
      <c r="L359" s="55">
        <v>24</v>
      </c>
      <c r="M359" s="56">
        <v>19579</v>
      </c>
      <c r="N359" s="56">
        <v>19579</v>
      </c>
      <c r="O359" s="8">
        <v>18720</v>
      </c>
    </row>
    <row r="360" spans="7:14" ht="20.25" customHeight="1">
      <c r="G360" s="49" t="s">
        <v>443</v>
      </c>
      <c r="H360" s="54" t="s">
        <v>331</v>
      </c>
      <c r="I360" s="54" t="s">
        <v>279</v>
      </c>
      <c r="J360" s="82" t="s">
        <v>21</v>
      </c>
      <c r="K360" s="54" t="s">
        <v>444</v>
      </c>
      <c r="L360" s="55">
        <v>24</v>
      </c>
      <c r="M360" s="56"/>
      <c r="N360" s="56"/>
    </row>
    <row r="361" spans="7:14" ht="20.25" customHeight="1">
      <c r="G361" s="49" t="s">
        <v>315</v>
      </c>
      <c r="H361" s="54" t="s">
        <v>331</v>
      </c>
      <c r="I361" s="54" t="s">
        <v>279</v>
      </c>
      <c r="J361" s="82" t="s">
        <v>22</v>
      </c>
      <c r="K361" s="54"/>
      <c r="L361" s="55">
        <v>34306.9</v>
      </c>
      <c r="M361" s="56"/>
      <c r="N361" s="56"/>
    </row>
    <row r="362" spans="1:14" ht="18.75">
      <c r="A362" s="7" t="s">
        <v>148</v>
      </c>
      <c r="B362" s="7" t="s">
        <v>149</v>
      </c>
      <c r="C362" s="7" t="s">
        <v>150</v>
      </c>
      <c r="D362" s="7" t="s">
        <v>151</v>
      </c>
      <c r="E362" s="7" t="s">
        <v>278</v>
      </c>
      <c r="F362" s="7" t="s">
        <v>277</v>
      </c>
      <c r="G362" s="49" t="s">
        <v>413</v>
      </c>
      <c r="H362" s="54" t="s">
        <v>331</v>
      </c>
      <c r="I362" s="54" t="s">
        <v>279</v>
      </c>
      <c r="J362" s="82" t="s">
        <v>22</v>
      </c>
      <c r="K362" s="54" t="s">
        <v>526</v>
      </c>
      <c r="L362" s="55">
        <v>175.4</v>
      </c>
      <c r="M362" s="56">
        <v>19579</v>
      </c>
      <c r="N362" s="56">
        <v>19579</v>
      </c>
    </row>
    <row r="363" spans="7:14" ht="63">
      <c r="G363" s="53" t="s">
        <v>441</v>
      </c>
      <c r="H363" s="54" t="s">
        <v>331</v>
      </c>
      <c r="I363" s="54" t="s">
        <v>279</v>
      </c>
      <c r="J363" s="82" t="s">
        <v>22</v>
      </c>
      <c r="K363" s="54" t="s">
        <v>442</v>
      </c>
      <c r="L363" s="55">
        <v>33636.2</v>
      </c>
      <c r="M363" s="56"/>
      <c r="N363" s="56"/>
    </row>
    <row r="364" spans="7:14" ht="63">
      <c r="G364" s="53" t="s">
        <v>458</v>
      </c>
      <c r="H364" s="54" t="s">
        <v>331</v>
      </c>
      <c r="I364" s="54" t="s">
        <v>279</v>
      </c>
      <c r="J364" s="82" t="s">
        <v>22</v>
      </c>
      <c r="K364" s="54" t="s">
        <v>459</v>
      </c>
      <c r="L364" s="55">
        <v>215.5</v>
      </c>
      <c r="M364" s="56"/>
      <c r="N364" s="56"/>
    </row>
    <row r="365" spans="7:14" ht="21" customHeight="1">
      <c r="G365" s="49" t="s">
        <v>425</v>
      </c>
      <c r="H365" s="54" t="s">
        <v>331</v>
      </c>
      <c r="I365" s="54" t="s">
        <v>279</v>
      </c>
      <c r="J365" s="82" t="s">
        <v>22</v>
      </c>
      <c r="K365" s="54" t="s">
        <v>426</v>
      </c>
      <c r="L365" s="55">
        <v>261.6</v>
      </c>
      <c r="M365" s="56"/>
      <c r="N365" s="56"/>
    </row>
    <row r="366" spans="7:14" ht="18.75">
      <c r="G366" s="49" t="s">
        <v>418</v>
      </c>
      <c r="H366" s="54" t="s">
        <v>331</v>
      </c>
      <c r="I366" s="54" t="s">
        <v>279</v>
      </c>
      <c r="J366" s="82" t="s">
        <v>22</v>
      </c>
      <c r="K366" s="54" t="s">
        <v>419</v>
      </c>
      <c r="L366" s="55">
        <v>18.2</v>
      </c>
      <c r="M366" s="56"/>
      <c r="N366" s="56"/>
    </row>
    <row r="367" spans="7:14" ht="18.75">
      <c r="G367" s="49" t="s">
        <v>315</v>
      </c>
      <c r="H367" s="54" t="s">
        <v>331</v>
      </c>
      <c r="I367" s="54" t="s">
        <v>279</v>
      </c>
      <c r="J367" s="82" t="s">
        <v>23</v>
      </c>
      <c r="K367" s="54"/>
      <c r="L367" s="55">
        <v>603.4</v>
      </c>
      <c r="M367" s="56"/>
      <c r="N367" s="56"/>
    </row>
    <row r="368" spans="7:14" ht="63">
      <c r="G368" s="53" t="s">
        <v>441</v>
      </c>
      <c r="H368" s="54" t="s">
        <v>331</v>
      </c>
      <c r="I368" s="54" t="s">
        <v>279</v>
      </c>
      <c r="J368" s="82" t="s">
        <v>23</v>
      </c>
      <c r="K368" s="54" t="s">
        <v>442</v>
      </c>
      <c r="L368" s="55">
        <v>603.4</v>
      </c>
      <c r="M368" s="56"/>
      <c r="N368" s="56"/>
    </row>
    <row r="369" spans="1:14" ht="22.5" customHeight="1">
      <c r="A369" s="7" t="s">
        <v>148</v>
      </c>
      <c r="B369" s="7" t="s">
        <v>149</v>
      </c>
      <c r="C369" s="7" t="s">
        <v>152</v>
      </c>
      <c r="D369" s="7" t="s">
        <v>315</v>
      </c>
      <c r="E369" s="7" t="s">
        <v>278</v>
      </c>
      <c r="F369" s="7" t="s">
        <v>277</v>
      </c>
      <c r="G369" s="53" t="s">
        <v>160</v>
      </c>
      <c r="H369" s="54" t="s">
        <v>331</v>
      </c>
      <c r="I369" s="54" t="s">
        <v>279</v>
      </c>
      <c r="J369" s="82" t="s">
        <v>24</v>
      </c>
      <c r="K369" s="54" t="s">
        <v>280</v>
      </c>
      <c r="L369" s="55">
        <v>1005.2</v>
      </c>
      <c r="M369" s="56">
        <v>889</v>
      </c>
      <c r="N369" s="56">
        <v>889</v>
      </c>
    </row>
    <row r="370" spans="1:14" ht="21" customHeight="1">
      <c r="A370" s="7" t="s">
        <v>148</v>
      </c>
      <c r="B370" s="7" t="s">
        <v>149</v>
      </c>
      <c r="C370" s="7" t="s">
        <v>153</v>
      </c>
      <c r="D370" s="7" t="s">
        <v>154</v>
      </c>
      <c r="E370" s="7" t="s">
        <v>278</v>
      </c>
      <c r="F370" s="7" t="s">
        <v>277</v>
      </c>
      <c r="G370" s="53" t="s">
        <v>315</v>
      </c>
      <c r="H370" s="54" t="s">
        <v>331</v>
      </c>
      <c r="I370" s="54" t="s">
        <v>279</v>
      </c>
      <c r="J370" s="82" t="s">
        <v>25</v>
      </c>
      <c r="K370" s="54" t="s">
        <v>280</v>
      </c>
      <c r="L370" s="55">
        <v>1005.2</v>
      </c>
      <c r="M370" s="56">
        <v>889</v>
      </c>
      <c r="N370" s="56">
        <v>889</v>
      </c>
    </row>
    <row r="371" spans="1:14" ht="63">
      <c r="A371" s="7" t="s">
        <v>148</v>
      </c>
      <c r="B371" s="7" t="s">
        <v>149</v>
      </c>
      <c r="C371" s="7" t="s">
        <v>153</v>
      </c>
      <c r="D371" s="7" t="s">
        <v>154</v>
      </c>
      <c r="E371" s="7" t="s">
        <v>286</v>
      </c>
      <c r="F371" s="7" t="s">
        <v>312</v>
      </c>
      <c r="G371" s="53" t="s">
        <v>441</v>
      </c>
      <c r="H371" s="54" t="s">
        <v>331</v>
      </c>
      <c r="I371" s="54" t="s">
        <v>279</v>
      </c>
      <c r="J371" s="82" t="s">
        <v>25</v>
      </c>
      <c r="K371" s="54" t="s">
        <v>442</v>
      </c>
      <c r="L371" s="55">
        <v>1005.2</v>
      </c>
      <c r="M371" s="56">
        <v>889</v>
      </c>
      <c r="N371" s="56">
        <v>889</v>
      </c>
    </row>
    <row r="372" spans="1:14" ht="18.75">
      <c r="A372" s="7" t="s">
        <v>148</v>
      </c>
      <c r="B372" s="7" t="s">
        <v>149</v>
      </c>
      <c r="C372" s="7" t="s">
        <v>316</v>
      </c>
      <c r="D372" s="7" t="s">
        <v>317</v>
      </c>
      <c r="E372" s="7" t="s">
        <v>278</v>
      </c>
      <c r="F372" s="7" t="s">
        <v>277</v>
      </c>
      <c r="G372" s="53" t="s">
        <v>161</v>
      </c>
      <c r="H372" s="54" t="s">
        <v>331</v>
      </c>
      <c r="I372" s="54" t="s">
        <v>279</v>
      </c>
      <c r="J372" s="82" t="s">
        <v>26</v>
      </c>
      <c r="K372" s="54" t="s">
        <v>280</v>
      </c>
      <c r="L372" s="55">
        <v>10967</v>
      </c>
      <c r="M372" s="56">
        <v>7037</v>
      </c>
      <c r="N372" s="56">
        <v>7037</v>
      </c>
    </row>
    <row r="373" spans="1:14" ht="21.75" customHeight="1">
      <c r="A373" s="7" t="s">
        <v>148</v>
      </c>
      <c r="B373" s="7" t="s">
        <v>149</v>
      </c>
      <c r="C373" s="7" t="s">
        <v>155</v>
      </c>
      <c r="D373" s="7" t="s">
        <v>156</v>
      </c>
      <c r="E373" s="7" t="s">
        <v>278</v>
      </c>
      <c r="F373" s="7" t="s">
        <v>277</v>
      </c>
      <c r="G373" s="53" t="s">
        <v>315</v>
      </c>
      <c r="H373" s="54" t="s">
        <v>331</v>
      </c>
      <c r="I373" s="54" t="s">
        <v>279</v>
      </c>
      <c r="J373" s="82" t="s">
        <v>27</v>
      </c>
      <c r="K373" s="54" t="s">
        <v>280</v>
      </c>
      <c r="L373" s="55">
        <v>10967</v>
      </c>
      <c r="M373" s="56">
        <v>7037</v>
      </c>
      <c r="N373" s="56">
        <v>7037</v>
      </c>
    </row>
    <row r="374" spans="1:14" ht="63">
      <c r="A374" s="7" t="s">
        <v>148</v>
      </c>
      <c r="B374" s="7" t="s">
        <v>149</v>
      </c>
      <c r="C374" s="7" t="s">
        <v>157</v>
      </c>
      <c r="D374" s="7" t="s">
        <v>158</v>
      </c>
      <c r="E374" s="7" t="s">
        <v>278</v>
      </c>
      <c r="F374" s="7" t="s">
        <v>277</v>
      </c>
      <c r="G374" s="53" t="s">
        <v>441</v>
      </c>
      <c r="H374" s="54" t="s">
        <v>331</v>
      </c>
      <c r="I374" s="54" t="s">
        <v>279</v>
      </c>
      <c r="J374" s="82" t="s">
        <v>27</v>
      </c>
      <c r="K374" s="54" t="s">
        <v>442</v>
      </c>
      <c r="L374" s="55">
        <v>10967</v>
      </c>
      <c r="M374" s="56">
        <v>7037</v>
      </c>
      <c r="N374" s="56">
        <v>7037</v>
      </c>
    </row>
    <row r="375" spans="7:14" ht="18.75">
      <c r="G375" s="53" t="s">
        <v>132</v>
      </c>
      <c r="H375" s="54" t="s">
        <v>331</v>
      </c>
      <c r="I375" s="54" t="s">
        <v>279</v>
      </c>
      <c r="J375" s="82" t="s">
        <v>531</v>
      </c>
      <c r="K375" s="54"/>
      <c r="L375" s="55">
        <v>2395</v>
      </c>
      <c r="M375" s="56"/>
      <c r="N375" s="56"/>
    </row>
    <row r="376" spans="7:14" ht="55.5" customHeight="1">
      <c r="G376" s="53" t="s">
        <v>396</v>
      </c>
      <c r="H376" s="54" t="s">
        <v>331</v>
      </c>
      <c r="I376" s="54" t="s">
        <v>279</v>
      </c>
      <c r="J376" s="82" t="s">
        <v>28</v>
      </c>
      <c r="K376" s="54"/>
      <c r="L376" s="55">
        <v>2395</v>
      </c>
      <c r="M376" s="56"/>
      <c r="N376" s="56"/>
    </row>
    <row r="377" spans="7:14" ht="18.75">
      <c r="G377" s="49" t="s">
        <v>443</v>
      </c>
      <c r="H377" s="54" t="s">
        <v>331</v>
      </c>
      <c r="I377" s="54" t="s">
        <v>279</v>
      </c>
      <c r="J377" s="82" t="s">
        <v>28</v>
      </c>
      <c r="K377" s="54" t="s">
        <v>444</v>
      </c>
      <c r="L377" s="55">
        <v>2381.6</v>
      </c>
      <c r="M377" s="56"/>
      <c r="N377" s="56"/>
    </row>
    <row r="378" spans="7:14" ht="18.75">
      <c r="G378" s="49" t="s">
        <v>450</v>
      </c>
      <c r="H378" s="54" t="s">
        <v>331</v>
      </c>
      <c r="I378" s="54" t="s">
        <v>279</v>
      </c>
      <c r="J378" s="82" t="s">
        <v>28</v>
      </c>
      <c r="K378" s="54" t="s">
        <v>451</v>
      </c>
      <c r="L378" s="55">
        <v>13.4</v>
      </c>
      <c r="M378" s="56"/>
      <c r="N378" s="56"/>
    </row>
    <row r="379" spans="7:14" ht="18.75">
      <c r="G379" s="49" t="s">
        <v>317</v>
      </c>
      <c r="H379" s="54" t="s">
        <v>331</v>
      </c>
      <c r="I379" s="54" t="s">
        <v>279</v>
      </c>
      <c r="J379" s="82" t="s">
        <v>445</v>
      </c>
      <c r="K379" s="54"/>
      <c r="L379" s="55">
        <v>1893</v>
      </c>
      <c r="M379" s="56"/>
      <c r="N379" s="56"/>
    </row>
    <row r="380" spans="7:14" ht="18.75">
      <c r="G380" s="53" t="s">
        <v>381</v>
      </c>
      <c r="H380" s="54" t="s">
        <v>331</v>
      </c>
      <c r="I380" s="54" t="s">
        <v>279</v>
      </c>
      <c r="J380" s="82" t="s">
        <v>29</v>
      </c>
      <c r="K380" s="54"/>
      <c r="L380" s="55">
        <v>1893</v>
      </c>
      <c r="M380" s="56"/>
      <c r="N380" s="56"/>
    </row>
    <row r="381" spans="7:14" ht="18.75">
      <c r="G381" s="49" t="s">
        <v>443</v>
      </c>
      <c r="H381" s="54" t="s">
        <v>331</v>
      </c>
      <c r="I381" s="54" t="s">
        <v>279</v>
      </c>
      <c r="J381" s="82" t="s">
        <v>29</v>
      </c>
      <c r="K381" s="54" t="s">
        <v>444</v>
      </c>
      <c r="L381" s="55">
        <v>1893</v>
      </c>
      <c r="M381" s="56"/>
      <c r="N381" s="56"/>
    </row>
    <row r="382" spans="7:14" ht="18.75">
      <c r="G382" s="49" t="s">
        <v>427</v>
      </c>
      <c r="H382" s="54" t="s">
        <v>331</v>
      </c>
      <c r="I382" s="54" t="s">
        <v>279</v>
      </c>
      <c r="J382" s="82" t="s">
        <v>428</v>
      </c>
      <c r="K382" s="54"/>
      <c r="L382" s="55">
        <v>37977.4</v>
      </c>
      <c r="M382" s="56"/>
      <c r="N382" s="56"/>
    </row>
    <row r="383" spans="7:14" ht="18.75">
      <c r="G383" s="49" t="s">
        <v>563</v>
      </c>
      <c r="H383" s="54" t="s">
        <v>331</v>
      </c>
      <c r="I383" s="54" t="s">
        <v>279</v>
      </c>
      <c r="J383" s="82" t="s">
        <v>564</v>
      </c>
      <c r="K383" s="54"/>
      <c r="L383" s="55">
        <v>7640</v>
      </c>
      <c r="M383" s="56"/>
      <c r="N383" s="56"/>
    </row>
    <row r="384" spans="7:14" ht="18.75">
      <c r="G384" s="49" t="s">
        <v>443</v>
      </c>
      <c r="H384" s="54" t="s">
        <v>331</v>
      </c>
      <c r="I384" s="54" t="s">
        <v>279</v>
      </c>
      <c r="J384" s="82" t="s">
        <v>564</v>
      </c>
      <c r="K384" s="54" t="s">
        <v>444</v>
      </c>
      <c r="L384" s="55">
        <v>7640</v>
      </c>
      <c r="M384" s="56"/>
      <c r="N384" s="56"/>
    </row>
    <row r="385" spans="7:14" ht="33.75" customHeight="1">
      <c r="G385" s="53" t="s">
        <v>540</v>
      </c>
      <c r="H385" s="54" t="s">
        <v>331</v>
      </c>
      <c r="I385" s="54" t="s">
        <v>279</v>
      </c>
      <c r="J385" s="82" t="s">
        <v>541</v>
      </c>
      <c r="K385" s="54"/>
      <c r="L385" s="55">
        <v>4238.5</v>
      </c>
      <c r="M385" s="56"/>
      <c r="N385" s="56"/>
    </row>
    <row r="386" spans="7:14" ht="18.75" customHeight="1">
      <c r="G386" s="49" t="s">
        <v>443</v>
      </c>
      <c r="H386" s="54" t="s">
        <v>331</v>
      </c>
      <c r="I386" s="54" t="s">
        <v>279</v>
      </c>
      <c r="J386" s="82" t="s">
        <v>541</v>
      </c>
      <c r="K386" s="54" t="s">
        <v>444</v>
      </c>
      <c r="L386" s="55">
        <v>4238.5</v>
      </c>
      <c r="M386" s="56"/>
      <c r="N386" s="56"/>
    </row>
    <row r="387" spans="7:14" ht="82.5" customHeight="1">
      <c r="G387" s="49" t="s">
        <v>482</v>
      </c>
      <c r="H387" s="54" t="s">
        <v>331</v>
      </c>
      <c r="I387" s="54" t="s">
        <v>279</v>
      </c>
      <c r="J387" s="82" t="s">
        <v>483</v>
      </c>
      <c r="K387" s="54"/>
      <c r="L387" s="55">
        <v>26098.9</v>
      </c>
      <c r="M387" s="56"/>
      <c r="N387" s="56"/>
    </row>
    <row r="388" spans="7:14" ht="18.75">
      <c r="G388" s="49" t="s">
        <v>443</v>
      </c>
      <c r="H388" s="54" t="s">
        <v>331</v>
      </c>
      <c r="I388" s="54" t="s">
        <v>279</v>
      </c>
      <c r="J388" s="82" t="s">
        <v>483</v>
      </c>
      <c r="K388" s="54" t="s">
        <v>444</v>
      </c>
      <c r="L388" s="55">
        <v>26098.9</v>
      </c>
      <c r="M388" s="56"/>
      <c r="N388" s="56"/>
    </row>
    <row r="389" spans="7:14" ht="35.25" customHeight="1">
      <c r="G389" s="57" t="s">
        <v>30</v>
      </c>
      <c r="H389" s="58" t="s">
        <v>331</v>
      </c>
      <c r="I389" s="58" t="s">
        <v>300</v>
      </c>
      <c r="J389" s="83"/>
      <c r="K389" s="58"/>
      <c r="L389" s="59">
        <f>L390+L394+L401</f>
        <v>3286.2</v>
      </c>
      <c r="M389" s="56">
        <v>1487</v>
      </c>
      <c r="N389" s="56">
        <v>1487</v>
      </c>
    </row>
    <row r="390" spans="7:14" ht="19.5" customHeight="1">
      <c r="G390" s="53" t="s">
        <v>285</v>
      </c>
      <c r="H390" s="54" t="s">
        <v>331</v>
      </c>
      <c r="I390" s="54" t="s">
        <v>300</v>
      </c>
      <c r="J390" s="82" t="s">
        <v>286</v>
      </c>
      <c r="K390" s="54"/>
      <c r="L390" s="55">
        <v>1044.7</v>
      </c>
      <c r="M390" s="56"/>
      <c r="N390" s="56"/>
    </row>
    <row r="391" spans="7:14" ht="18.75" customHeight="1">
      <c r="G391" s="53" t="s">
        <v>297</v>
      </c>
      <c r="H391" s="54" t="s">
        <v>331</v>
      </c>
      <c r="I391" s="54" t="s">
        <v>300</v>
      </c>
      <c r="J391" s="82" t="s">
        <v>422</v>
      </c>
      <c r="K391" s="54"/>
      <c r="L391" s="55">
        <v>1044.7</v>
      </c>
      <c r="M391" s="56"/>
      <c r="N391" s="56"/>
    </row>
    <row r="392" spans="7:14" ht="18" customHeight="1">
      <c r="G392" s="49" t="s">
        <v>413</v>
      </c>
      <c r="H392" s="54" t="s">
        <v>331</v>
      </c>
      <c r="I392" s="54" t="s">
        <v>300</v>
      </c>
      <c r="J392" s="82" t="s">
        <v>422</v>
      </c>
      <c r="K392" s="54" t="s">
        <v>412</v>
      </c>
      <c r="L392" s="55">
        <v>1044.5</v>
      </c>
      <c r="M392" s="56"/>
      <c r="N392" s="56"/>
    </row>
    <row r="393" spans="7:14" ht="19.5" customHeight="1">
      <c r="G393" s="49" t="s">
        <v>418</v>
      </c>
      <c r="H393" s="54" t="s">
        <v>331</v>
      </c>
      <c r="I393" s="54" t="s">
        <v>300</v>
      </c>
      <c r="J393" s="82" t="s">
        <v>422</v>
      </c>
      <c r="K393" s="54" t="s">
        <v>419</v>
      </c>
      <c r="L393" s="55">
        <v>0.2</v>
      </c>
      <c r="M393" s="56"/>
      <c r="N393" s="56"/>
    </row>
    <row r="394" spans="7:15" ht="63">
      <c r="G394" s="53" t="s">
        <v>4</v>
      </c>
      <c r="H394" s="54" t="s">
        <v>331</v>
      </c>
      <c r="I394" s="54" t="s">
        <v>300</v>
      </c>
      <c r="J394" s="82" t="s">
        <v>5</v>
      </c>
      <c r="K394" s="54"/>
      <c r="L394" s="55">
        <v>2224.5</v>
      </c>
      <c r="M394" s="56">
        <v>1487</v>
      </c>
      <c r="N394" s="56">
        <v>1487</v>
      </c>
      <c r="O394" s="26">
        <v>1650</v>
      </c>
    </row>
    <row r="395" spans="7:14" ht="21" customHeight="1">
      <c r="G395" s="53" t="s">
        <v>315</v>
      </c>
      <c r="H395" s="54" t="s">
        <v>331</v>
      </c>
      <c r="I395" s="54" t="s">
        <v>300</v>
      </c>
      <c r="J395" s="82" t="s">
        <v>6</v>
      </c>
      <c r="K395" s="54"/>
      <c r="L395" s="55">
        <v>2224.5</v>
      </c>
      <c r="M395" s="56">
        <v>1487</v>
      </c>
      <c r="N395" s="56">
        <v>1487</v>
      </c>
    </row>
    <row r="396" spans="7:14" ht="18.75">
      <c r="G396" s="49" t="s">
        <v>413</v>
      </c>
      <c r="H396" s="54" t="s">
        <v>331</v>
      </c>
      <c r="I396" s="54" t="s">
        <v>300</v>
      </c>
      <c r="J396" s="82" t="s">
        <v>6</v>
      </c>
      <c r="K396" s="54" t="s">
        <v>526</v>
      </c>
      <c r="L396" s="55">
        <v>2073.7</v>
      </c>
      <c r="M396" s="56">
        <v>1487</v>
      </c>
      <c r="N396" s="56">
        <v>1487</v>
      </c>
    </row>
    <row r="397" spans="7:14" ht="31.5">
      <c r="G397" s="49" t="s">
        <v>414</v>
      </c>
      <c r="H397" s="54" t="s">
        <v>331</v>
      </c>
      <c r="I397" s="54" t="s">
        <v>300</v>
      </c>
      <c r="J397" s="82" t="s">
        <v>6</v>
      </c>
      <c r="K397" s="54" t="s">
        <v>415</v>
      </c>
      <c r="L397" s="55">
        <v>127.7</v>
      </c>
      <c r="M397" s="56"/>
      <c r="N397" s="56"/>
    </row>
    <row r="398" spans="7:14" ht="31.5">
      <c r="G398" s="49" t="s">
        <v>416</v>
      </c>
      <c r="H398" s="54" t="s">
        <v>331</v>
      </c>
      <c r="I398" s="54" t="s">
        <v>300</v>
      </c>
      <c r="J398" s="82" t="s">
        <v>6</v>
      </c>
      <c r="K398" s="54" t="s">
        <v>417</v>
      </c>
      <c r="L398" s="55">
        <v>22.6</v>
      </c>
      <c r="M398" s="56"/>
      <c r="N398" s="56"/>
    </row>
    <row r="399" spans="7:14" ht="19.5" customHeight="1">
      <c r="G399" s="49" t="s">
        <v>425</v>
      </c>
      <c r="H399" s="54" t="s">
        <v>331</v>
      </c>
      <c r="I399" s="54" t="s">
        <v>300</v>
      </c>
      <c r="J399" s="82" t="s">
        <v>6</v>
      </c>
      <c r="K399" s="54" t="s">
        <v>426</v>
      </c>
      <c r="L399" s="55">
        <v>0.1</v>
      </c>
      <c r="M399" s="56"/>
      <c r="N399" s="56"/>
    </row>
    <row r="400" spans="7:14" ht="18.75">
      <c r="G400" s="49" t="s">
        <v>418</v>
      </c>
      <c r="H400" s="54" t="s">
        <v>331</v>
      </c>
      <c r="I400" s="54" t="s">
        <v>300</v>
      </c>
      <c r="J400" s="82" t="s">
        <v>6</v>
      </c>
      <c r="K400" s="54" t="s">
        <v>419</v>
      </c>
      <c r="L400" s="55">
        <v>0.4</v>
      </c>
      <c r="M400" s="56"/>
      <c r="N400" s="56"/>
    </row>
    <row r="401" spans="7:14" ht="18.75">
      <c r="G401" s="49" t="s">
        <v>427</v>
      </c>
      <c r="H401" s="54" t="s">
        <v>331</v>
      </c>
      <c r="I401" s="54" t="s">
        <v>300</v>
      </c>
      <c r="J401" s="82" t="s">
        <v>428</v>
      </c>
      <c r="K401" s="54"/>
      <c r="L401" s="55">
        <v>17</v>
      </c>
      <c r="M401" s="56"/>
      <c r="N401" s="56"/>
    </row>
    <row r="402" spans="7:14" ht="18.75">
      <c r="G402" s="53" t="s">
        <v>452</v>
      </c>
      <c r="H402" s="54" t="s">
        <v>331</v>
      </c>
      <c r="I402" s="54" t="s">
        <v>300</v>
      </c>
      <c r="J402" s="82" t="s">
        <v>453</v>
      </c>
      <c r="K402" s="54"/>
      <c r="L402" s="55">
        <v>17</v>
      </c>
      <c r="M402" s="56"/>
      <c r="N402" s="56"/>
    </row>
    <row r="403" spans="7:14" ht="18.75">
      <c r="G403" s="49" t="s">
        <v>454</v>
      </c>
      <c r="H403" s="54" t="s">
        <v>331</v>
      </c>
      <c r="I403" s="54" t="s">
        <v>300</v>
      </c>
      <c r="J403" s="82" t="s">
        <v>453</v>
      </c>
      <c r="K403" s="54" t="s">
        <v>455</v>
      </c>
      <c r="L403" s="55">
        <v>17</v>
      </c>
      <c r="M403" s="56"/>
      <c r="N403" s="56"/>
    </row>
    <row r="404" spans="1:14" ht="18.75">
      <c r="A404" s="7" t="s">
        <v>164</v>
      </c>
      <c r="B404" s="7" t="s">
        <v>165</v>
      </c>
      <c r="C404" s="7" t="s">
        <v>166</v>
      </c>
      <c r="D404" s="7" t="s">
        <v>167</v>
      </c>
      <c r="E404" s="7" t="s">
        <v>278</v>
      </c>
      <c r="F404" s="7" t="s">
        <v>277</v>
      </c>
      <c r="G404" s="65" t="s">
        <v>378</v>
      </c>
      <c r="H404" s="66" t="s">
        <v>323</v>
      </c>
      <c r="I404" s="66"/>
      <c r="J404" s="84" t="s">
        <v>280</v>
      </c>
      <c r="K404" s="66" t="s">
        <v>280</v>
      </c>
      <c r="L404" s="63">
        <f>L405+L417+L421</f>
        <v>82023.40000000001</v>
      </c>
      <c r="M404" s="67" t="e">
        <f>#REF!+M405+M417+M421</f>
        <v>#REF!</v>
      </c>
      <c r="N404" s="67" t="e">
        <f>#REF!+N405+N417+N421</f>
        <v>#REF!</v>
      </c>
    </row>
    <row r="405" spans="1:14" ht="18.75">
      <c r="A405" s="7" t="s">
        <v>164</v>
      </c>
      <c r="B405" s="7" t="s">
        <v>165</v>
      </c>
      <c r="C405" s="7" t="s">
        <v>166</v>
      </c>
      <c r="D405" s="7" t="s">
        <v>167</v>
      </c>
      <c r="E405" s="7" t="s">
        <v>286</v>
      </c>
      <c r="F405" s="7" t="s">
        <v>312</v>
      </c>
      <c r="G405" s="57" t="s">
        <v>394</v>
      </c>
      <c r="H405" s="58" t="s">
        <v>323</v>
      </c>
      <c r="I405" s="58" t="s">
        <v>283</v>
      </c>
      <c r="J405" s="83" t="s">
        <v>280</v>
      </c>
      <c r="K405" s="58" t="s">
        <v>280</v>
      </c>
      <c r="L405" s="59">
        <f>L406+L409+L412</f>
        <v>3888.1000000000004</v>
      </c>
      <c r="M405" s="60" t="e">
        <f>M406+M412+M415+#REF!</f>
        <v>#REF!</v>
      </c>
      <c r="N405" s="60" t="e">
        <f>N406+N412+N415+#REF!</f>
        <v>#REF!</v>
      </c>
    </row>
    <row r="406" spans="1:16" s="6" customFormat="1" ht="24" customHeight="1">
      <c r="A406" s="5" t="s">
        <v>168</v>
      </c>
      <c r="B406" s="5" t="s">
        <v>169</v>
      </c>
      <c r="C406" s="5" t="s">
        <v>276</v>
      </c>
      <c r="D406" s="5" t="s">
        <v>277</v>
      </c>
      <c r="E406" s="5" t="s">
        <v>278</v>
      </c>
      <c r="F406" s="5" t="s">
        <v>277</v>
      </c>
      <c r="G406" s="53" t="s">
        <v>173</v>
      </c>
      <c r="H406" s="54" t="s">
        <v>323</v>
      </c>
      <c r="I406" s="54" t="s">
        <v>283</v>
      </c>
      <c r="J406" s="82" t="s">
        <v>31</v>
      </c>
      <c r="K406" s="54" t="s">
        <v>280</v>
      </c>
      <c r="L406" s="55">
        <v>729.7</v>
      </c>
      <c r="M406" s="56">
        <v>37634.5</v>
      </c>
      <c r="N406" s="56">
        <v>34240.5</v>
      </c>
      <c r="O406" s="27">
        <v>8208</v>
      </c>
      <c r="P406" s="28"/>
    </row>
    <row r="407" spans="1:14" ht="21.75" customHeight="1">
      <c r="A407" s="7" t="s">
        <v>168</v>
      </c>
      <c r="B407" s="7" t="s">
        <v>169</v>
      </c>
      <c r="C407" s="7" t="s">
        <v>170</v>
      </c>
      <c r="D407" s="7" t="s">
        <v>171</v>
      </c>
      <c r="E407" s="7" t="s">
        <v>162</v>
      </c>
      <c r="F407" s="7" t="s">
        <v>163</v>
      </c>
      <c r="G407" s="53" t="s">
        <v>315</v>
      </c>
      <c r="H407" s="54" t="s">
        <v>323</v>
      </c>
      <c r="I407" s="54" t="s">
        <v>283</v>
      </c>
      <c r="J407" s="82" t="s">
        <v>32</v>
      </c>
      <c r="K407" s="54" t="s">
        <v>280</v>
      </c>
      <c r="L407" s="55">
        <v>729.7</v>
      </c>
      <c r="M407" s="56">
        <v>37634.5</v>
      </c>
      <c r="N407" s="56">
        <v>34240.5</v>
      </c>
    </row>
    <row r="408" spans="7:14" ht="18.75">
      <c r="G408" s="49" t="s">
        <v>443</v>
      </c>
      <c r="H408" s="54" t="s">
        <v>323</v>
      </c>
      <c r="I408" s="54" t="s">
        <v>283</v>
      </c>
      <c r="J408" s="82" t="s">
        <v>32</v>
      </c>
      <c r="K408" s="54" t="s">
        <v>444</v>
      </c>
      <c r="L408" s="55">
        <v>729.7</v>
      </c>
      <c r="M408" s="56">
        <v>37634.5</v>
      </c>
      <c r="N408" s="56">
        <v>34240.5</v>
      </c>
    </row>
    <row r="409" spans="7:14" ht="18.75">
      <c r="G409" s="49" t="s">
        <v>190</v>
      </c>
      <c r="H409" s="54" t="s">
        <v>323</v>
      </c>
      <c r="I409" s="54" t="s">
        <v>283</v>
      </c>
      <c r="J409" s="82" t="s">
        <v>33</v>
      </c>
      <c r="K409" s="54"/>
      <c r="L409" s="55">
        <v>680</v>
      </c>
      <c r="M409" s="56"/>
      <c r="N409" s="56"/>
    </row>
    <row r="410" spans="7:14" ht="47.25">
      <c r="G410" s="49" t="s">
        <v>34</v>
      </c>
      <c r="H410" s="54" t="s">
        <v>323</v>
      </c>
      <c r="I410" s="54" t="s">
        <v>283</v>
      </c>
      <c r="J410" s="82" t="s">
        <v>35</v>
      </c>
      <c r="K410" s="54"/>
      <c r="L410" s="55">
        <v>680</v>
      </c>
      <c r="M410" s="56"/>
      <c r="N410" s="56"/>
    </row>
    <row r="411" spans="7:14" ht="18.75">
      <c r="G411" s="49" t="s">
        <v>443</v>
      </c>
      <c r="H411" s="54" t="s">
        <v>323</v>
      </c>
      <c r="I411" s="54" t="s">
        <v>283</v>
      </c>
      <c r="J411" s="82" t="s">
        <v>35</v>
      </c>
      <c r="K411" s="54" t="s">
        <v>444</v>
      </c>
      <c r="L411" s="55">
        <v>680</v>
      </c>
      <c r="M411" s="56"/>
      <c r="N411" s="56"/>
    </row>
    <row r="412" spans="7:14" ht="18.75">
      <c r="G412" s="53" t="s">
        <v>132</v>
      </c>
      <c r="H412" s="54" t="s">
        <v>323</v>
      </c>
      <c r="I412" s="54" t="s">
        <v>283</v>
      </c>
      <c r="J412" s="82" t="s">
        <v>531</v>
      </c>
      <c r="K412" s="54"/>
      <c r="L412" s="55">
        <v>2478.4</v>
      </c>
      <c r="M412" s="56">
        <v>3225</v>
      </c>
      <c r="N412" s="56"/>
    </row>
    <row r="413" spans="7:14" ht="47.25">
      <c r="G413" s="53" t="s">
        <v>211</v>
      </c>
      <c r="H413" s="54" t="s">
        <v>323</v>
      </c>
      <c r="I413" s="54" t="s">
        <v>283</v>
      </c>
      <c r="J413" s="82" t="s">
        <v>36</v>
      </c>
      <c r="K413" s="54"/>
      <c r="L413" s="55">
        <v>2395.9</v>
      </c>
      <c r="M413" s="56">
        <v>3225</v>
      </c>
      <c r="N413" s="56"/>
    </row>
    <row r="414" spans="7:14" ht="18.75">
      <c r="G414" s="49" t="s">
        <v>443</v>
      </c>
      <c r="H414" s="54" t="s">
        <v>323</v>
      </c>
      <c r="I414" s="54" t="s">
        <v>283</v>
      </c>
      <c r="J414" s="82" t="s">
        <v>36</v>
      </c>
      <c r="K414" s="54" t="s">
        <v>444</v>
      </c>
      <c r="L414" s="55">
        <v>2395.9</v>
      </c>
      <c r="M414" s="56">
        <v>3225</v>
      </c>
      <c r="N414" s="56"/>
    </row>
    <row r="415" spans="7:14" ht="35.25" customHeight="1">
      <c r="G415" s="53" t="s">
        <v>37</v>
      </c>
      <c r="H415" s="54" t="s">
        <v>323</v>
      </c>
      <c r="I415" s="54" t="s">
        <v>283</v>
      </c>
      <c r="J415" s="82" t="s">
        <v>38</v>
      </c>
      <c r="K415" s="54" t="s">
        <v>280</v>
      </c>
      <c r="L415" s="55">
        <v>82.5</v>
      </c>
      <c r="M415" s="56">
        <v>77</v>
      </c>
      <c r="N415" s="56">
        <v>77</v>
      </c>
    </row>
    <row r="416" spans="7:14" ht="18.75">
      <c r="G416" s="49" t="s">
        <v>443</v>
      </c>
      <c r="H416" s="54" t="s">
        <v>323</v>
      </c>
      <c r="I416" s="54" t="s">
        <v>283</v>
      </c>
      <c r="J416" s="82" t="s">
        <v>38</v>
      </c>
      <c r="K416" s="54" t="s">
        <v>444</v>
      </c>
      <c r="L416" s="55">
        <v>82.5</v>
      </c>
      <c r="M416" s="56">
        <v>77</v>
      </c>
      <c r="N416" s="56">
        <v>77</v>
      </c>
    </row>
    <row r="417" spans="7:14" ht="18.75">
      <c r="G417" s="57" t="s">
        <v>343</v>
      </c>
      <c r="H417" s="58" t="s">
        <v>323</v>
      </c>
      <c r="I417" s="58" t="s">
        <v>300</v>
      </c>
      <c r="J417" s="83"/>
      <c r="K417" s="58"/>
      <c r="L417" s="55">
        <v>200</v>
      </c>
      <c r="M417" s="60">
        <v>9940</v>
      </c>
      <c r="N417" s="60">
        <v>9940</v>
      </c>
    </row>
    <row r="418" spans="7:14" ht="19.5" customHeight="1">
      <c r="G418" s="53" t="s">
        <v>173</v>
      </c>
      <c r="H418" s="54" t="s">
        <v>323</v>
      </c>
      <c r="I418" s="54" t="s">
        <v>300</v>
      </c>
      <c r="J418" s="82" t="s">
        <v>31</v>
      </c>
      <c r="K418" s="54"/>
      <c r="L418" s="55">
        <v>200</v>
      </c>
      <c r="M418" s="56">
        <v>9940</v>
      </c>
      <c r="N418" s="56">
        <v>9940</v>
      </c>
    </row>
    <row r="419" spans="7:14" ht="21" customHeight="1">
      <c r="G419" s="53" t="s">
        <v>315</v>
      </c>
      <c r="H419" s="54" t="s">
        <v>323</v>
      </c>
      <c r="I419" s="54" t="s">
        <v>300</v>
      </c>
      <c r="J419" s="82" t="s">
        <v>32</v>
      </c>
      <c r="K419" s="54"/>
      <c r="L419" s="55">
        <v>200</v>
      </c>
      <c r="M419" s="56">
        <v>9940</v>
      </c>
      <c r="N419" s="56">
        <v>9940</v>
      </c>
    </row>
    <row r="420" spans="7:14" ht="22.5" customHeight="1">
      <c r="G420" s="49" t="s">
        <v>443</v>
      </c>
      <c r="H420" s="54" t="s">
        <v>323</v>
      </c>
      <c r="I420" s="54" t="s">
        <v>300</v>
      </c>
      <c r="J420" s="82" t="s">
        <v>32</v>
      </c>
      <c r="K420" s="54" t="s">
        <v>444</v>
      </c>
      <c r="L420" s="55">
        <v>200</v>
      </c>
      <c r="M420" s="56">
        <v>9940</v>
      </c>
      <c r="N420" s="56">
        <v>9940</v>
      </c>
    </row>
    <row r="421" spans="7:14" ht="24" customHeight="1">
      <c r="G421" s="57" t="s">
        <v>360</v>
      </c>
      <c r="H421" s="58" t="s">
        <v>323</v>
      </c>
      <c r="I421" s="58" t="s">
        <v>323</v>
      </c>
      <c r="J421" s="83"/>
      <c r="K421" s="58"/>
      <c r="L421" s="59">
        <f>L422+L427+L430+L433</f>
        <v>77935.3</v>
      </c>
      <c r="M421" s="60"/>
      <c r="N421" s="60"/>
    </row>
    <row r="422" spans="7:14" ht="65.25" customHeight="1">
      <c r="G422" s="53" t="s">
        <v>404</v>
      </c>
      <c r="H422" s="54" t="s">
        <v>323</v>
      </c>
      <c r="I422" s="54" t="s">
        <v>323</v>
      </c>
      <c r="J422" s="82" t="s">
        <v>39</v>
      </c>
      <c r="K422" s="54"/>
      <c r="L422" s="55">
        <v>800</v>
      </c>
      <c r="M422" s="60"/>
      <c r="N422" s="60"/>
    </row>
    <row r="423" spans="7:14" ht="24" customHeight="1">
      <c r="G423" s="53" t="s">
        <v>382</v>
      </c>
      <c r="H423" s="54" t="s">
        <v>323</v>
      </c>
      <c r="I423" s="54" t="s">
        <v>323</v>
      </c>
      <c r="J423" s="82" t="s">
        <v>40</v>
      </c>
      <c r="K423" s="54"/>
      <c r="L423" s="55"/>
      <c r="M423" s="56"/>
      <c r="N423" s="56"/>
    </row>
    <row r="424" spans="7:14" ht="19.5" customHeight="1">
      <c r="G424" s="49" t="s">
        <v>443</v>
      </c>
      <c r="H424" s="54" t="s">
        <v>323</v>
      </c>
      <c r="I424" s="54" t="s">
        <v>323</v>
      </c>
      <c r="J424" s="82" t="s">
        <v>40</v>
      </c>
      <c r="K424" s="54" t="s">
        <v>444</v>
      </c>
      <c r="L424" s="55"/>
      <c r="M424" s="56"/>
      <c r="N424" s="56"/>
    </row>
    <row r="425" spans="7:14" ht="81" customHeight="1">
      <c r="G425" s="53" t="s">
        <v>397</v>
      </c>
      <c r="H425" s="54" t="s">
        <v>323</v>
      </c>
      <c r="I425" s="54" t="s">
        <v>323</v>
      </c>
      <c r="J425" s="82" t="s">
        <v>41</v>
      </c>
      <c r="K425" s="54"/>
      <c r="L425" s="55">
        <v>800</v>
      </c>
      <c r="M425" s="56"/>
      <c r="N425" s="56"/>
    </row>
    <row r="426" spans="7:14" ht="19.5" customHeight="1">
      <c r="G426" s="49" t="s">
        <v>443</v>
      </c>
      <c r="H426" s="54" t="s">
        <v>323</v>
      </c>
      <c r="I426" s="54" t="s">
        <v>323</v>
      </c>
      <c r="J426" s="82" t="s">
        <v>41</v>
      </c>
      <c r="K426" s="54" t="s">
        <v>444</v>
      </c>
      <c r="L426" s="55">
        <v>800</v>
      </c>
      <c r="M426" s="56"/>
      <c r="N426" s="56"/>
    </row>
    <row r="427" spans="7:14" ht="31.5" customHeight="1">
      <c r="G427" s="49" t="s">
        <v>42</v>
      </c>
      <c r="H427" s="54" t="s">
        <v>323</v>
      </c>
      <c r="I427" s="54" t="s">
        <v>323</v>
      </c>
      <c r="J427" s="82" t="s">
        <v>43</v>
      </c>
      <c r="K427" s="54"/>
      <c r="L427" s="55">
        <v>1640</v>
      </c>
      <c r="M427" s="56"/>
      <c r="N427" s="56"/>
    </row>
    <row r="428" spans="7:14" ht="18" customHeight="1">
      <c r="G428" s="53" t="s">
        <v>182</v>
      </c>
      <c r="H428" s="54" t="s">
        <v>323</v>
      </c>
      <c r="I428" s="54" t="s">
        <v>323</v>
      </c>
      <c r="J428" s="82" t="s">
        <v>44</v>
      </c>
      <c r="K428" s="54" t="s">
        <v>280</v>
      </c>
      <c r="L428" s="55">
        <v>1640</v>
      </c>
      <c r="M428" s="56"/>
      <c r="N428" s="62"/>
    </row>
    <row r="429" spans="7:14" ht="16.5" customHeight="1">
      <c r="G429" s="49" t="s">
        <v>418</v>
      </c>
      <c r="H429" s="54" t="s">
        <v>323</v>
      </c>
      <c r="I429" s="54" t="s">
        <v>323</v>
      </c>
      <c r="J429" s="82" t="s">
        <v>44</v>
      </c>
      <c r="K429" s="54" t="s">
        <v>419</v>
      </c>
      <c r="L429" s="55">
        <v>1640</v>
      </c>
      <c r="M429" s="56"/>
      <c r="N429" s="62"/>
    </row>
    <row r="430" spans="7:14" ht="18.75" customHeight="1">
      <c r="G430" s="49" t="s">
        <v>132</v>
      </c>
      <c r="H430" s="54" t="s">
        <v>323</v>
      </c>
      <c r="I430" s="54" t="s">
        <v>323</v>
      </c>
      <c r="J430" s="82" t="s">
        <v>531</v>
      </c>
      <c r="K430" s="54"/>
      <c r="L430" s="55">
        <v>65804.3</v>
      </c>
      <c r="M430" s="56"/>
      <c r="N430" s="62"/>
    </row>
    <row r="431" spans="7:14" ht="114" customHeight="1">
      <c r="G431" s="49" t="s">
        <v>45</v>
      </c>
      <c r="H431" s="54" t="s">
        <v>323</v>
      </c>
      <c r="I431" s="54" t="s">
        <v>323</v>
      </c>
      <c r="J431" s="82" t="s">
        <v>46</v>
      </c>
      <c r="K431" s="54"/>
      <c r="L431" s="55">
        <v>65804.3</v>
      </c>
      <c r="M431" s="56"/>
      <c r="N431" s="62"/>
    </row>
    <row r="432" spans="7:14" ht="67.5" customHeight="1">
      <c r="G432" s="53" t="s">
        <v>441</v>
      </c>
      <c r="H432" s="54" t="s">
        <v>323</v>
      </c>
      <c r="I432" s="54" t="s">
        <v>323</v>
      </c>
      <c r="J432" s="82" t="s">
        <v>46</v>
      </c>
      <c r="K432" s="54" t="s">
        <v>442</v>
      </c>
      <c r="L432" s="55">
        <v>65804.3</v>
      </c>
      <c r="M432" s="56"/>
      <c r="N432" s="62"/>
    </row>
    <row r="433" spans="7:14" ht="21.75" customHeight="1">
      <c r="G433" s="53" t="s">
        <v>427</v>
      </c>
      <c r="H433" s="54" t="s">
        <v>323</v>
      </c>
      <c r="I433" s="54" t="s">
        <v>323</v>
      </c>
      <c r="J433" s="82" t="s">
        <v>428</v>
      </c>
      <c r="K433" s="54"/>
      <c r="L433" s="55">
        <f>L434+L436+L439</f>
        <v>9691</v>
      </c>
      <c r="M433" s="56"/>
      <c r="N433" s="62"/>
    </row>
    <row r="434" spans="7:14" ht="18" customHeight="1">
      <c r="G434" s="53" t="s">
        <v>452</v>
      </c>
      <c r="H434" s="54" t="s">
        <v>323</v>
      </c>
      <c r="I434" s="54" t="s">
        <v>323</v>
      </c>
      <c r="J434" s="82" t="s">
        <v>453</v>
      </c>
      <c r="K434" s="54"/>
      <c r="L434" s="55">
        <v>32.5</v>
      </c>
      <c r="M434" s="56"/>
      <c r="N434" s="62"/>
    </row>
    <row r="435" spans="7:14" ht="21.75" customHeight="1">
      <c r="G435" s="49" t="s">
        <v>443</v>
      </c>
      <c r="H435" s="54" t="s">
        <v>323</v>
      </c>
      <c r="I435" s="54" t="s">
        <v>323</v>
      </c>
      <c r="J435" s="82" t="s">
        <v>453</v>
      </c>
      <c r="K435" s="54" t="s">
        <v>444</v>
      </c>
      <c r="L435" s="55">
        <v>32.5</v>
      </c>
      <c r="M435" s="56"/>
      <c r="N435" s="62"/>
    </row>
    <row r="436" spans="7:14" ht="19.5" customHeight="1">
      <c r="G436" s="53" t="s">
        <v>371</v>
      </c>
      <c r="H436" s="54" t="s">
        <v>323</v>
      </c>
      <c r="I436" s="54" t="s">
        <v>323</v>
      </c>
      <c r="J436" s="82" t="s">
        <v>47</v>
      </c>
      <c r="K436" s="54"/>
      <c r="L436" s="55">
        <v>7618.4</v>
      </c>
      <c r="M436" s="56"/>
      <c r="N436" s="62"/>
    </row>
    <row r="437" spans="7:14" ht="30.75" customHeight="1">
      <c r="G437" s="49" t="s">
        <v>416</v>
      </c>
      <c r="H437" s="54" t="s">
        <v>323</v>
      </c>
      <c r="I437" s="54" t="s">
        <v>323</v>
      </c>
      <c r="J437" s="82" t="s">
        <v>47</v>
      </c>
      <c r="K437" s="54" t="s">
        <v>417</v>
      </c>
      <c r="L437" s="55">
        <v>7000</v>
      </c>
      <c r="M437" s="56"/>
      <c r="N437" s="62"/>
    </row>
    <row r="438" spans="7:14" ht="21" customHeight="1">
      <c r="G438" s="49" t="s">
        <v>443</v>
      </c>
      <c r="H438" s="54" t="s">
        <v>323</v>
      </c>
      <c r="I438" s="54" t="s">
        <v>323</v>
      </c>
      <c r="J438" s="82" t="s">
        <v>47</v>
      </c>
      <c r="K438" s="54" t="s">
        <v>444</v>
      </c>
      <c r="L438" s="55">
        <v>618.4</v>
      </c>
      <c r="M438" s="56"/>
      <c r="N438" s="62"/>
    </row>
    <row r="439" spans="7:14" ht="36" customHeight="1">
      <c r="G439" s="53" t="s">
        <v>393</v>
      </c>
      <c r="H439" s="54" t="s">
        <v>323</v>
      </c>
      <c r="I439" s="54" t="s">
        <v>323</v>
      </c>
      <c r="J439" s="82" t="s">
        <v>48</v>
      </c>
      <c r="K439" s="54"/>
      <c r="L439" s="55">
        <v>2040.1</v>
      </c>
      <c r="M439" s="56"/>
      <c r="N439" s="62"/>
    </row>
    <row r="440" spans="7:14" ht="20.25" customHeight="1">
      <c r="G440" s="49" t="s">
        <v>443</v>
      </c>
      <c r="H440" s="54" t="s">
        <v>323</v>
      </c>
      <c r="I440" s="54" t="s">
        <v>323</v>
      </c>
      <c r="J440" s="82" t="s">
        <v>48</v>
      </c>
      <c r="K440" s="54" t="s">
        <v>444</v>
      </c>
      <c r="L440" s="55">
        <v>2040.1</v>
      </c>
      <c r="M440" s="56"/>
      <c r="N440" s="62"/>
    </row>
    <row r="441" spans="1:14" ht="20.25" customHeight="1">
      <c r="A441" s="7" t="s">
        <v>175</v>
      </c>
      <c r="B441" s="7" t="s">
        <v>176</v>
      </c>
      <c r="C441" s="7" t="s">
        <v>177</v>
      </c>
      <c r="D441" s="7" t="s">
        <v>315</v>
      </c>
      <c r="E441" s="7" t="s">
        <v>278</v>
      </c>
      <c r="F441" s="7" t="s">
        <v>277</v>
      </c>
      <c r="G441" s="65" t="s">
        <v>183</v>
      </c>
      <c r="H441" s="66" t="s">
        <v>326</v>
      </c>
      <c r="I441" s="66"/>
      <c r="J441" s="84" t="s">
        <v>280</v>
      </c>
      <c r="K441" s="66" t="s">
        <v>280</v>
      </c>
      <c r="L441" s="63">
        <f>L442+L446+L461+L553+L569</f>
        <v>189596.30000000002</v>
      </c>
      <c r="M441" s="67" t="e">
        <f>M442+M446+M461+M553+M569</f>
        <v>#REF!</v>
      </c>
      <c r="N441" s="67" t="e">
        <f>N442+N446+N461+N553+N569</f>
        <v>#REF!</v>
      </c>
    </row>
    <row r="442" spans="1:14" ht="18.75">
      <c r="A442" s="7" t="s">
        <v>175</v>
      </c>
      <c r="B442" s="7" t="s">
        <v>176</v>
      </c>
      <c r="C442" s="7" t="s">
        <v>177</v>
      </c>
      <c r="D442" s="7" t="s">
        <v>315</v>
      </c>
      <c r="E442" s="7" t="s">
        <v>286</v>
      </c>
      <c r="F442" s="7" t="s">
        <v>312</v>
      </c>
      <c r="G442" s="57" t="s">
        <v>184</v>
      </c>
      <c r="H442" s="58" t="s">
        <v>326</v>
      </c>
      <c r="I442" s="58" t="s">
        <v>279</v>
      </c>
      <c r="J442" s="83" t="s">
        <v>280</v>
      </c>
      <c r="K442" s="58" t="s">
        <v>280</v>
      </c>
      <c r="L442" s="59">
        <v>1778.7</v>
      </c>
      <c r="M442" s="60">
        <v>960</v>
      </c>
      <c r="N442" s="60">
        <v>960</v>
      </c>
    </row>
    <row r="443" spans="1:14" ht="18.75">
      <c r="A443" s="7" t="s">
        <v>175</v>
      </c>
      <c r="B443" s="7" t="s">
        <v>176</v>
      </c>
      <c r="C443" s="7" t="s">
        <v>178</v>
      </c>
      <c r="D443" s="7" t="s">
        <v>179</v>
      </c>
      <c r="E443" s="7" t="s">
        <v>278</v>
      </c>
      <c r="F443" s="7" t="s">
        <v>277</v>
      </c>
      <c r="G443" s="53" t="s">
        <v>185</v>
      </c>
      <c r="H443" s="54" t="s">
        <v>326</v>
      </c>
      <c r="I443" s="54" t="s">
        <v>279</v>
      </c>
      <c r="J443" s="82" t="s">
        <v>49</v>
      </c>
      <c r="K443" s="54" t="s">
        <v>280</v>
      </c>
      <c r="L443" s="55">
        <v>1778.7</v>
      </c>
      <c r="M443" s="60">
        <v>960</v>
      </c>
      <c r="N443" s="60">
        <v>960</v>
      </c>
    </row>
    <row r="444" spans="1:14" ht="18" customHeight="1">
      <c r="A444" s="7" t="s">
        <v>175</v>
      </c>
      <c r="B444" s="7" t="s">
        <v>176</v>
      </c>
      <c r="C444" s="7" t="s">
        <v>180</v>
      </c>
      <c r="D444" s="7" t="s">
        <v>315</v>
      </c>
      <c r="E444" s="7" t="s">
        <v>278</v>
      </c>
      <c r="F444" s="7" t="s">
        <v>277</v>
      </c>
      <c r="G444" s="53" t="s">
        <v>50</v>
      </c>
      <c r="H444" s="54" t="s">
        <v>326</v>
      </c>
      <c r="I444" s="54" t="s">
        <v>279</v>
      </c>
      <c r="J444" s="82" t="s">
        <v>51</v>
      </c>
      <c r="K444" s="54" t="s">
        <v>280</v>
      </c>
      <c r="L444" s="55">
        <v>1778.7</v>
      </c>
      <c r="M444" s="60">
        <v>960</v>
      </c>
      <c r="N444" s="60">
        <v>960</v>
      </c>
    </row>
    <row r="445" spans="1:14" ht="31.5">
      <c r="A445" s="7" t="s">
        <v>175</v>
      </c>
      <c r="B445" s="7" t="s">
        <v>176</v>
      </c>
      <c r="C445" s="7" t="s">
        <v>180</v>
      </c>
      <c r="D445" s="7" t="s">
        <v>315</v>
      </c>
      <c r="E445" s="7" t="s">
        <v>286</v>
      </c>
      <c r="F445" s="7" t="s">
        <v>312</v>
      </c>
      <c r="G445" s="53" t="s">
        <v>52</v>
      </c>
      <c r="H445" s="54" t="s">
        <v>326</v>
      </c>
      <c r="I445" s="54" t="s">
        <v>279</v>
      </c>
      <c r="J445" s="82" t="s">
        <v>51</v>
      </c>
      <c r="K445" s="54" t="s">
        <v>53</v>
      </c>
      <c r="L445" s="55">
        <v>1778.7</v>
      </c>
      <c r="M445" s="60">
        <v>960</v>
      </c>
      <c r="N445" s="60">
        <v>960</v>
      </c>
    </row>
    <row r="446" spans="1:14" ht="18.75">
      <c r="A446" s="7" t="s">
        <v>175</v>
      </c>
      <c r="B446" s="7" t="s">
        <v>176</v>
      </c>
      <c r="C446" s="7" t="s">
        <v>316</v>
      </c>
      <c r="D446" s="7" t="s">
        <v>317</v>
      </c>
      <c r="E446" s="7" t="s">
        <v>278</v>
      </c>
      <c r="F446" s="7" t="s">
        <v>277</v>
      </c>
      <c r="G446" s="57" t="s">
        <v>186</v>
      </c>
      <c r="H446" s="58" t="s">
        <v>326</v>
      </c>
      <c r="I446" s="58" t="s">
        <v>283</v>
      </c>
      <c r="J446" s="83" t="s">
        <v>280</v>
      </c>
      <c r="K446" s="58" t="s">
        <v>280</v>
      </c>
      <c r="L446" s="59">
        <f>L447+L450</f>
        <v>38799.2</v>
      </c>
      <c r="M446" s="60">
        <f>M452+M453</f>
        <v>31489</v>
      </c>
      <c r="N446" s="60">
        <f>N452+N453</f>
        <v>31499</v>
      </c>
    </row>
    <row r="447" spans="7:14" ht="18.75">
      <c r="G447" s="53" t="s">
        <v>427</v>
      </c>
      <c r="H447" s="54" t="s">
        <v>326</v>
      </c>
      <c r="I447" s="54" t="s">
        <v>283</v>
      </c>
      <c r="J447" s="82" t="s">
        <v>428</v>
      </c>
      <c r="K447" s="54"/>
      <c r="L447" s="55">
        <v>39</v>
      </c>
      <c r="M447" s="60"/>
      <c r="N447" s="60"/>
    </row>
    <row r="448" spans="7:14" ht="31.5">
      <c r="G448" s="49" t="s">
        <v>0</v>
      </c>
      <c r="H448" s="54" t="s">
        <v>326</v>
      </c>
      <c r="I448" s="54" t="s">
        <v>283</v>
      </c>
      <c r="J448" s="82" t="s">
        <v>1</v>
      </c>
      <c r="K448" s="54"/>
      <c r="L448" s="55">
        <v>39</v>
      </c>
      <c r="M448" s="60"/>
      <c r="N448" s="60"/>
    </row>
    <row r="449" spans="7:14" ht="31.5">
      <c r="G449" s="49" t="s">
        <v>416</v>
      </c>
      <c r="H449" s="54" t="s">
        <v>326</v>
      </c>
      <c r="I449" s="54" t="s">
        <v>283</v>
      </c>
      <c r="J449" s="82" t="s">
        <v>1</v>
      </c>
      <c r="K449" s="54" t="s">
        <v>417</v>
      </c>
      <c r="L449" s="55">
        <v>39</v>
      </c>
      <c r="M449" s="60"/>
      <c r="N449" s="60"/>
    </row>
    <row r="450" spans="7:14" ht="18.75">
      <c r="G450" s="53"/>
      <c r="H450" s="54" t="s">
        <v>326</v>
      </c>
      <c r="I450" s="54" t="s">
        <v>283</v>
      </c>
      <c r="J450" s="82" t="s">
        <v>54</v>
      </c>
      <c r="K450" s="54"/>
      <c r="L450" s="55">
        <v>38760.2</v>
      </c>
      <c r="M450" s="60"/>
      <c r="N450" s="60"/>
    </row>
    <row r="451" spans="7:14" ht="31.5">
      <c r="G451" s="53" t="s">
        <v>346</v>
      </c>
      <c r="H451" s="54" t="s">
        <v>326</v>
      </c>
      <c r="I451" s="54" t="s">
        <v>283</v>
      </c>
      <c r="J451" s="82" t="s">
        <v>55</v>
      </c>
      <c r="K451" s="54"/>
      <c r="L451" s="55">
        <v>23952.9</v>
      </c>
      <c r="M451" s="56">
        <v>20695</v>
      </c>
      <c r="N451" s="56">
        <v>20705</v>
      </c>
    </row>
    <row r="452" spans="7:14" ht="63">
      <c r="G452" s="53" t="s">
        <v>441</v>
      </c>
      <c r="H452" s="54" t="s">
        <v>326</v>
      </c>
      <c r="I452" s="54" t="s">
        <v>283</v>
      </c>
      <c r="J452" s="82" t="s">
        <v>55</v>
      </c>
      <c r="K452" s="54" t="s">
        <v>442</v>
      </c>
      <c r="L452" s="55">
        <v>23952.9</v>
      </c>
      <c r="M452" s="56">
        <v>20695</v>
      </c>
      <c r="N452" s="56">
        <v>20705</v>
      </c>
    </row>
    <row r="453" spans="7:14" ht="31.5">
      <c r="G453" s="53" t="s">
        <v>347</v>
      </c>
      <c r="H453" s="54" t="s">
        <v>326</v>
      </c>
      <c r="I453" s="54" t="s">
        <v>283</v>
      </c>
      <c r="J453" s="82" t="s">
        <v>56</v>
      </c>
      <c r="K453" s="54"/>
      <c r="L453" s="55">
        <v>14807.3</v>
      </c>
      <c r="M453" s="56">
        <v>10794</v>
      </c>
      <c r="N453" s="56">
        <v>10794</v>
      </c>
    </row>
    <row r="454" spans="7:14" ht="18.75">
      <c r="G454" s="49" t="s">
        <v>413</v>
      </c>
      <c r="H454" s="54" t="s">
        <v>326</v>
      </c>
      <c r="I454" s="54" t="s">
        <v>283</v>
      </c>
      <c r="J454" s="82" t="s">
        <v>56</v>
      </c>
      <c r="K454" s="54" t="s">
        <v>526</v>
      </c>
      <c r="L454" s="55">
        <v>11321</v>
      </c>
      <c r="M454" s="56">
        <v>10794</v>
      </c>
      <c r="N454" s="56">
        <v>10794</v>
      </c>
    </row>
    <row r="455" spans="7:14" ht="31.5">
      <c r="G455" s="49" t="s">
        <v>527</v>
      </c>
      <c r="H455" s="54" t="s">
        <v>326</v>
      </c>
      <c r="I455" s="54" t="s">
        <v>283</v>
      </c>
      <c r="J455" s="82" t="s">
        <v>56</v>
      </c>
      <c r="K455" s="54" t="s">
        <v>57</v>
      </c>
      <c r="L455" s="55">
        <v>0.8</v>
      </c>
      <c r="M455" s="56"/>
      <c r="N455" s="56"/>
    </row>
    <row r="456" spans="7:14" ht="31.5">
      <c r="G456" s="49" t="s">
        <v>414</v>
      </c>
      <c r="H456" s="54" t="s">
        <v>326</v>
      </c>
      <c r="I456" s="54" t="s">
        <v>283</v>
      </c>
      <c r="J456" s="82" t="s">
        <v>56</v>
      </c>
      <c r="K456" s="54" t="s">
        <v>415</v>
      </c>
      <c r="L456" s="55">
        <v>119.1</v>
      </c>
      <c r="M456" s="56"/>
      <c r="N456" s="56"/>
    </row>
    <row r="457" spans="7:14" ht="31.5">
      <c r="G457" s="49" t="s">
        <v>448</v>
      </c>
      <c r="H457" s="54" t="s">
        <v>326</v>
      </c>
      <c r="I457" s="54" t="s">
        <v>283</v>
      </c>
      <c r="J457" s="82" t="s">
        <v>56</v>
      </c>
      <c r="K457" s="54" t="s">
        <v>449</v>
      </c>
      <c r="L457" s="55">
        <v>702.2</v>
      </c>
      <c r="M457" s="56"/>
      <c r="N457" s="56"/>
    </row>
    <row r="458" spans="7:14" ht="31.5">
      <c r="G458" s="49" t="s">
        <v>416</v>
      </c>
      <c r="H458" s="54" t="s">
        <v>326</v>
      </c>
      <c r="I458" s="54" t="s">
        <v>283</v>
      </c>
      <c r="J458" s="82" t="s">
        <v>56</v>
      </c>
      <c r="K458" s="54" t="s">
        <v>417</v>
      </c>
      <c r="L458" s="55">
        <v>2621.3</v>
      </c>
      <c r="M458" s="56"/>
      <c r="N458" s="56"/>
    </row>
    <row r="459" spans="7:14" ht="20.25" customHeight="1">
      <c r="G459" s="49" t="s">
        <v>425</v>
      </c>
      <c r="H459" s="54" t="s">
        <v>326</v>
      </c>
      <c r="I459" s="54" t="s">
        <v>283</v>
      </c>
      <c r="J459" s="82" t="s">
        <v>56</v>
      </c>
      <c r="K459" s="54" t="s">
        <v>426</v>
      </c>
      <c r="L459" s="55">
        <v>34</v>
      </c>
      <c r="M459" s="56"/>
      <c r="N459" s="56"/>
    </row>
    <row r="460" spans="7:14" ht="18.75">
      <c r="G460" s="49" t="s">
        <v>418</v>
      </c>
      <c r="H460" s="54" t="s">
        <v>326</v>
      </c>
      <c r="I460" s="54" t="s">
        <v>283</v>
      </c>
      <c r="J460" s="82" t="s">
        <v>56</v>
      </c>
      <c r="K460" s="54" t="s">
        <v>419</v>
      </c>
      <c r="L460" s="55">
        <v>8.9</v>
      </c>
      <c r="M460" s="56"/>
      <c r="N460" s="56"/>
    </row>
    <row r="461" spans="1:14" ht="18.75">
      <c r="A461" s="7" t="s">
        <v>175</v>
      </c>
      <c r="B461" s="7" t="s">
        <v>176</v>
      </c>
      <c r="C461" s="7" t="s">
        <v>230</v>
      </c>
      <c r="D461" s="7" t="s">
        <v>231</v>
      </c>
      <c r="E461" s="7" t="s">
        <v>181</v>
      </c>
      <c r="F461" s="7" t="s">
        <v>182</v>
      </c>
      <c r="G461" s="57" t="s">
        <v>188</v>
      </c>
      <c r="H461" s="58" t="s">
        <v>326</v>
      </c>
      <c r="I461" s="58" t="s">
        <v>293</v>
      </c>
      <c r="J461" s="83" t="s">
        <v>280</v>
      </c>
      <c r="K461" s="58" t="s">
        <v>280</v>
      </c>
      <c r="L461" s="59">
        <f>L462+L467+L539+L543+L548</f>
        <v>113466.20000000004</v>
      </c>
      <c r="M461" s="56" t="e">
        <f>#REF!+M463+M467+#REF!+M544+M546+M548</f>
        <v>#REF!</v>
      </c>
      <c r="N461" s="56" t="e">
        <f>#REF!+N463+N467+#REF!+N544+N546+N548</f>
        <v>#REF!</v>
      </c>
    </row>
    <row r="462" spans="7:14" ht="18.75">
      <c r="G462" s="53" t="s">
        <v>58</v>
      </c>
      <c r="H462" s="54" t="s">
        <v>326</v>
      </c>
      <c r="I462" s="54" t="s">
        <v>293</v>
      </c>
      <c r="J462" s="82" t="s">
        <v>59</v>
      </c>
      <c r="K462" s="54"/>
      <c r="L462" s="55">
        <v>706.3</v>
      </c>
      <c r="M462" s="56"/>
      <c r="N462" s="56"/>
    </row>
    <row r="463" spans="7:14" ht="31.5">
      <c r="G463" s="53" t="s">
        <v>60</v>
      </c>
      <c r="H463" s="54" t="s">
        <v>326</v>
      </c>
      <c r="I463" s="54" t="s">
        <v>293</v>
      </c>
      <c r="J463" s="82" t="s">
        <v>61</v>
      </c>
      <c r="K463" s="54"/>
      <c r="L463" s="55">
        <v>439.5</v>
      </c>
      <c r="M463" s="56"/>
      <c r="N463" s="56"/>
    </row>
    <row r="464" spans="7:14" ht="31.5">
      <c r="G464" s="53" t="s">
        <v>423</v>
      </c>
      <c r="H464" s="54" t="s">
        <v>326</v>
      </c>
      <c r="I464" s="54" t="s">
        <v>293</v>
      </c>
      <c r="J464" s="82" t="s">
        <v>61</v>
      </c>
      <c r="K464" s="54" t="s">
        <v>424</v>
      </c>
      <c r="L464" s="55">
        <v>439.5</v>
      </c>
      <c r="M464" s="56"/>
      <c r="N464" s="56"/>
    </row>
    <row r="465" spans="7:14" ht="18.75">
      <c r="G465" s="53" t="s">
        <v>398</v>
      </c>
      <c r="H465" s="54" t="s">
        <v>326</v>
      </c>
      <c r="I465" s="54" t="s">
        <v>293</v>
      </c>
      <c r="J465" s="82" t="s">
        <v>62</v>
      </c>
      <c r="K465" s="54"/>
      <c r="L465" s="55">
        <v>266.8</v>
      </c>
      <c r="M465" s="56"/>
      <c r="N465" s="56"/>
    </row>
    <row r="466" spans="7:14" ht="31.5">
      <c r="G466" s="53" t="s">
        <v>423</v>
      </c>
      <c r="H466" s="54" t="s">
        <v>326</v>
      </c>
      <c r="I466" s="54" t="s">
        <v>293</v>
      </c>
      <c r="J466" s="82" t="s">
        <v>62</v>
      </c>
      <c r="K466" s="54" t="s">
        <v>424</v>
      </c>
      <c r="L466" s="55">
        <v>266.8</v>
      </c>
      <c r="M466" s="56"/>
      <c r="N466" s="56"/>
    </row>
    <row r="467" spans="7:14" ht="18.75">
      <c r="G467" s="53" t="s">
        <v>190</v>
      </c>
      <c r="H467" s="54" t="s">
        <v>326</v>
      </c>
      <c r="I467" s="54" t="s">
        <v>293</v>
      </c>
      <c r="J467" s="82" t="s">
        <v>33</v>
      </c>
      <c r="K467" s="54" t="s">
        <v>280</v>
      </c>
      <c r="L467" s="55">
        <f>L468+L470+L472+L474+L476+L478+L480+L482+L485+L488+L491+L495+L497+L499+L501+L503+L505+L507+L509+L511+L515+L517+L519+L522+L526+L528+L530+L533+L535+L537</f>
        <v>109934.00000000003</v>
      </c>
      <c r="M467" s="56" t="e">
        <f>M468+#REF!+#REF!+M474+M476+#REF!+#REF!+#REF!+#REF!+M491+M495+#REF!+#REF!+#REF!+#REF!+#REF!+#REF!+#REF!+M509+#REF!+M513+#REF!+#REF!+#REF!+#REF!+#REF!+M535+M537</f>
        <v>#REF!</v>
      </c>
      <c r="N467" s="56" t="e">
        <f>N468+#REF!+#REF!+N474+N476+#REF!+#REF!+#REF!+#REF!+N491+N495+#REF!+#REF!+#REF!+#REF!+#REF!+#REF!+#REF!+N509+#REF!+N513+#REF!+#REF!+#REF!+#REF!+#REF!+N535+N537</f>
        <v>#REF!</v>
      </c>
    </row>
    <row r="468" spans="7:14" ht="63">
      <c r="G468" s="53" t="s">
        <v>352</v>
      </c>
      <c r="H468" s="54" t="s">
        <v>326</v>
      </c>
      <c r="I468" s="54" t="s">
        <v>293</v>
      </c>
      <c r="J468" s="82" t="s">
        <v>63</v>
      </c>
      <c r="K468" s="54"/>
      <c r="L468" s="55">
        <v>369.4</v>
      </c>
      <c r="M468" s="56">
        <v>604.9</v>
      </c>
      <c r="N468" s="56">
        <v>638.7</v>
      </c>
    </row>
    <row r="469" spans="7:14" ht="31.5">
      <c r="G469" s="53" t="s">
        <v>64</v>
      </c>
      <c r="H469" s="54" t="s">
        <v>326</v>
      </c>
      <c r="I469" s="54" t="s">
        <v>293</v>
      </c>
      <c r="J469" s="82" t="s">
        <v>63</v>
      </c>
      <c r="K469" s="54" t="s">
        <v>65</v>
      </c>
      <c r="L469" s="55">
        <v>369.4</v>
      </c>
      <c r="M469" s="56">
        <v>604.9</v>
      </c>
      <c r="N469" s="56">
        <v>638.7</v>
      </c>
    </row>
    <row r="470" spans="7:14" ht="51" customHeight="1">
      <c r="G470" s="53" t="s">
        <v>219</v>
      </c>
      <c r="H470" s="54" t="s">
        <v>326</v>
      </c>
      <c r="I470" s="54" t="s">
        <v>293</v>
      </c>
      <c r="J470" s="82" t="s">
        <v>66</v>
      </c>
      <c r="K470" s="54" t="s">
        <v>280</v>
      </c>
      <c r="L470" s="55">
        <v>349.9</v>
      </c>
      <c r="M470" s="56">
        <v>381</v>
      </c>
      <c r="N470" s="56">
        <v>402</v>
      </c>
    </row>
    <row r="471" spans="7:14" ht="33" customHeight="1">
      <c r="G471" s="53" t="s">
        <v>13</v>
      </c>
      <c r="H471" s="54" t="s">
        <v>326</v>
      </c>
      <c r="I471" s="54" t="s">
        <v>293</v>
      </c>
      <c r="J471" s="82" t="s">
        <v>66</v>
      </c>
      <c r="K471" s="54" t="s">
        <v>14</v>
      </c>
      <c r="L471" s="55">
        <v>349.9</v>
      </c>
      <c r="M471" s="56">
        <v>381</v>
      </c>
      <c r="N471" s="56">
        <v>402</v>
      </c>
    </row>
    <row r="472" spans="7:14" ht="84" customHeight="1">
      <c r="G472" s="53" t="s">
        <v>383</v>
      </c>
      <c r="H472" s="54" t="s">
        <v>326</v>
      </c>
      <c r="I472" s="54" t="s">
        <v>293</v>
      </c>
      <c r="J472" s="82" t="s">
        <v>67</v>
      </c>
      <c r="K472" s="54"/>
      <c r="L472" s="55">
        <v>17187.8</v>
      </c>
      <c r="M472" s="56">
        <v>1840.2</v>
      </c>
      <c r="N472" s="56">
        <v>1840.1</v>
      </c>
    </row>
    <row r="473" spans="7:14" ht="33.75" customHeight="1">
      <c r="G473" s="53" t="s">
        <v>423</v>
      </c>
      <c r="H473" s="54" t="s">
        <v>326</v>
      </c>
      <c r="I473" s="54" t="s">
        <v>293</v>
      </c>
      <c r="J473" s="82" t="s">
        <v>67</v>
      </c>
      <c r="K473" s="54" t="s">
        <v>424</v>
      </c>
      <c r="L473" s="55">
        <v>17187.8</v>
      </c>
      <c r="M473" s="56">
        <v>1840.2</v>
      </c>
      <c r="N473" s="56">
        <v>1840.1</v>
      </c>
    </row>
    <row r="474" spans="1:14" s="6" customFormat="1" ht="49.5" customHeight="1">
      <c r="A474" s="5"/>
      <c r="B474" s="5"/>
      <c r="C474" s="5"/>
      <c r="D474" s="5"/>
      <c r="E474" s="5"/>
      <c r="F474" s="5"/>
      <c r="G474" s="53" t="s">
        <v>353</v>
      </c>
      <c r="H474" s="54" t="s">
        <v>326</v>
      </c>
      <c r="I474" s="54" t="s">
        <v>293</v>
      </c>
      <c r="J474" s="82" t="s">
        <v>68</v>
      </c>
      <c r="K474" s="54"/>
      <c r="L474" s="55"/>
      <c r="M474" s="56">
        <v>1.2</v>
      </c>
      <c r="N474" s="56">
        <v>1.2</v>
      </c>
    </row>
    <row r="475" spans="1:14" s="6" customFormat="1" ht="35.25" customHeight="1">
      <c r="A475" s="5"/>
      <c r="B475" s="5"/>
      <c r="C475" s="5"/>
      <c r="D475" s="5"/>
      <c r="E475" s="5"/>
      <c r="F475" s="5"/>
      <c r="G475" s="53" t="s">
        <v>64</v>
      </c>
      <c r="H475" s="54" t="s">
        <v>326</v>
      </c>
      <c r="I475" s="54" t="s">
        <v>293</v>
      </c>
      <c r="J475" s="82" t="s">
        <v>68</v>
      </c>
      <c r="K475" s="54" t="s">
        <v>65</v>
      </c>
      <c r="L475" s="55"/>
      <c r="M475" s="56">
        <v>1.2</v>
      </c>
      <c r="N475" s="56">
        <v>1.2</v>
      </c>
    </row>
    <row r="476" spans="1:14" s="6" customFormat="1" ht="32.25" customHeight="1">
      <c r="A476" s="5"/>
      <c r="B476" s="5"/>
      <c r="C476" s="5"/>
      <c r="D476" s="5"/>
      <c r="E476" s="5"/>
      <c r="F476" s="5"/>
      <c r="G476" s="53" t="s">
        <v>342</v>
      </c>
      <c r="H476" s="54" t="s">
        <v>326</v>
      </c>
      <c r="I476" s="54" t="s">
        <v>293</v>
      </c>
      <c r="J476" s="82" t="s">
        <v>69</v>
      </c>
      <c r="K476" s="54"/>
      <c r="L476" s="55">
        <v>7862.4</v>
      </c>
      <c r="M476" s="56">
        <v>7065</v>
      </c>
      <c r="N476" s="56">
        <v>7597</v>
      </c>
    </row>
    <row r="477" spans="1:14" s="6" customFormat="1" ht="31.5" customHeight="1">
      <c r="A477" s="5"/>
      <c r="B477" s="5"/>
      <c r="C477" s="5"/>
      <c r="D477" s="5"/>
      <c r="E477" s="5"/>
      <c r="F477" s="5"/>
      <c r="G477" s="53" t="s">
        <v>64</v>
      </c>
      <c r="H477" s="54" t="s">
        <v>326</v>
      </c>
      <c r="I477" s="54" t="s">
        <v>293</v>
      </c>
      <c r="J477" s="82" t="s">
        <v>69</v>
      </c>
      <c r="K477" s="54" t="s">
        <v>65</v>
      </c>
      <c r="L477" s="55">
        <v>7862.4</v>
      </c>
      <c r="M477" s="56">
        <v>7065</v>
      </c>
      <c r="N477" s="56">
        <v>7597</v>
      </c>
    </row>
    <row r="478" spans="7:14" ht="31.5" customHeight="1">
      <c r="G478" s="53" t="s">
        <v>349</v>
      </c>
      <c r="H478" s="54" t="s">
        <v>326</v>
      </c>
      <c r="I478" s="54" t="s">
        <v>293</v>
      </c>
      <c r="J478" s="82" t="s">
        <v>70</v>
      </c>
      <c r="K478" s="54" t="s">
        <v>280</v>
      </c>
      <c r="L478" s="55">
        <v>9800</v>
      </c>
      <c r="M478" s="56">
        <v>9311</v>
      </c>
      <c r="N478" s="56">
        <v>9311</v>
      </c>
    </row>
    <row r="479" spans="7:14" ht="33.75" customHeight="1">
      <c r="G479" s="53" t="s">
        <v>13</v>
      </c>
      <c r="H479" s="54" t="s">
        <v>326</v>
      </c>
      <c r="I479" s="54" t="s">
        <v>293</v>
      </c>
      <c r="J479" s="82" t="s">
        <v>70</v>
      </c>
      <c r="K479" s="54" t="s">
        <v>14</v>
      </c>
      <c r="L479" s="55">
        <v>9800</v>
      </c>
      <c r="M479" s="56">
        <v>9311</v>
      </c>
      <c r="N479" s="56">
        <v>9311</v>
      </c>
    </row>
    <row r="480" spans="7:14" ht="34.5" customHeight="1">
      <c r="G480" s="53" t="s">
        <v>71</v>
      </c>
      <c r="H480" s="54" t="s">
        <v>326</v>
      </c>
      <c r="I480" s="54" t="s">
        <v>293</v>
      </c>
      <c r="J480" s="82" t="s">
        <v>72</v>
      </c>
      <c r="K480" s="54"/>
      <c r="L480" s="55">
        <v>14776.9</v>
      </c>
      <c r="M480" s="56">
        <v>12365</v>
      </c>
      <c r="N480" s="56">
        <v>12365</v>
      </c>
    </row>
    <row r="481" spans="7:14" ht="32.25" customHeight="1">
      <c r="G481" s="53" t="s">
        <v>64</v>
      </c>
      <c r="H481" s="54" t="s">
        <v>326</v>
      </c>
      <c r="I481" s="54" t="s">
        <v>293</v>
      </c>
      <c r="J481" s="82" t="s">
        <v>72</v>
      </c>
      <c r="K481" s="54" t="s">
        <v>65</v>
      </c>
      <c r="L481" s="55">
        <v>14776.9</v>
      </c>
      <c r="M481" s="56">
        <v>12365</v>
      </c>
      <c r="N481" s="56">
        <v>12365</v>
      </c>
    </row>
    <row r="482" spans="7:14" ht="20.25" customHeight="1">
      <c r="G482" s="53" t="s">
        <v>348</v>
      </c>
      <c r="H482" s="54" t="s">
        <v>326</v>
      </c>
      <c r="I482" s="54" t="s">
        <v>293</v>
      </c>
      <c r="J482" s="82" t="s">
        <v>73</v>
      </c>
      <c r="K482" s="54"/>
      <c r="L482" s="55">
        <v>4427.8</v>
      </c>
      <c r="M482" s="56">
        <v>4345</v>
      </c>
      <c r="N482" s="56">
        <v>4345</v>
      </c>
    </row>
    <row r="483" spans="7:14" ht="37.5" customHeight="1">
      <c r="G483" s="53" t="s">
        <v>13</v>
      </c>
      <c r="H483" s="54" t="s">
        <v>326</v>
      </c>
      <c r="I483" s="54" t="s">
        <v>293</v>
      </c>
      <c r="J483" s="82" t="s">
        <v>73</v>
      </c>
      <c r="K483" s="54" t="s">
        <v>14</v>
      </c>
      <c r="L483" s="55">
        <v>4269.2</v>
      </c>
      <c r="M483" s="56">
        <v>4345</v>
      </c>
      <c r="N483" s="56">
        <v>4345</v>
      </c>
    </row>
    <row r="484" spans="7:14" ht="18.75" customHeight="1">
      <c r="G484" s="49" t="s">
        <v>443</v>
      </c>
      <c r="H484" s="54" t="s">
        <v>326</v>
      </c>
      <c r="I484" s="54" t="s">
        <v>293</v>
      </c>
      <c r="J484" s="82" t="s">
        <v>73</v>
      </c>
      <c r="K484" s="54" t="s">
        <v>444</v>
      </c>
      <c r="L484" s="55">
        <v>158.6</v>
      </c>
      <c r="M484" s="56"/>
      <c r="N484" s="56"/>
    </row>
    <row r="485" spans="7:14" ht="34.5" customHeight="1">
      <c r="G485" s="53" t="s">
        <v>74</v>
      </c>
      <c r="H485" s="54" t="s">
        <v>326</v>
      </c>
      <c r="I485" s="54" t="s">
        <v>293</v>
      </c>
      <c r="J485" s="82" t="s">
        <v>75</v>
      </c>
      <c r="K485" s="54"/>
      <c r="L485" s="55">
        <v>1240.4</v>
      </c>
      <c r="M485" s="56">
        <v>1386</v>
      </c>
      <c r="N485" s="56">
        <v>1386</v>
      </c>
    </row>
    <row r="486" spans="7:14" ht="34.5" customHeight="1">
      <c r="G486" s="53" t="s">
        <v>13</v>
      </c>
      <c r="H486" s="54" t="s">
        <v>326</v>
      </c>
      <c r="I486" s="54" t="s">
        <v>293</v>
      </c>
      <c r="J486" s="82" t="s">
        <v>75</v>
      </c>
      <c r="K486" s="54" t="s">
        <v>14</v>
      </c>
      <c r="L486" s="55">
        <v>1232.8</v>
      </c>
      <c r="M486" s="56">
        <v>1386</v>
      </c>
      <c r="N486" s="56">
        <v>1386</v>
      </c>
    </row>
    <row r="487" spans="7:14" ht="19.5" customHeight="1">
      <c r="G487" s="49" t="s">
        <v>443</v>
      </c>
      <c r="H487" s="54" t="s">
        <v>326</v>
      </c>
      <c r="I487" s="54" t="s">
        <v>293</v>
      </c>
      <c r="J487" s="82" t="s">
        <v>75</v>
      </c>
      <c r="K487" s="54" t="s">
        <v>444</v>
      </c>
      <c r="L487" s="55">
        <v>7.6</v>
      </c>
      <c r="M487" s="56"/>
      <c r="N487" s="56"/>
    </row>
    <row r="488" spans="7:14" ht="33" customHeight="1">
      <c r="G488" s="53" t="s">
        <v>76</v>
      </c>
      <c r="H488" s="54" t="s">
        <v>326</v>
      </c>
      <c r="I488" s="54" t="s">
        <v>293</v>
      </c>
      <c r="J488" s="82" t="s">
        <v>77</v>
      </c>
      <c r="K488" s="54"/>
      <c r="L488" s="55">
        <v>1856.8</v>
      </c>
      <c r="M488" s="56">
        <v>1087.3</v>
      </c>
      <c r="N488" s="56">
        <v>1153.5</v>
      </c>
    </row>
    <row r="489" spans="7:14" ht="32.25" customHeight="1">
      <c r="G489" s="53" t="s">
        <v>13</v>
      </c>
      <c r="H489" s="54" t="s">
        <v>326</v>
      </c>
      <c r="I489" s="54" t="s">
        <v>293</v>
      </c>
      <c r="J489" s="82" t="s">
        <v>77</v>
      </c>
      <c r="K489" s="54" t="s">
        <v>14</v>
      </c>
      <c r="L489" s="55">
        <v>1840.1</v>
      </c>
      <c r="M489" s="56">
        <v>1087.3</v>
      </c>
      <c r="N489" s="56">
        <v>1153.5</v>
      </c>
    </row>
    <row r="490" spans="7:14" ht="17.25" customHeight="1">
      <c r="G490" s="49" t="s">
        <v>443</v>
      </c>
      <c r="H490" s="54" t="s">
        <v>326</v>
      </c>
      <c r="I490" s="54" t="s">
        <v>293</v>
      </c>
      <c r="J490" s="82" t="s">
        <v>77</v>
      </c>
      <c r="K490" s="54" t="s">
        <v>444</v>
      </c>
      <c r="L490" s="55">
        <v>16.7</v>
      </c>
      <c r="M490" s="56"/>
      <c r="N490" s="56"/>
    </row>
    <row r="491" spans="7:14" ht="20.25" customHeight="1">
      <c r="G491" s="53" t="s">
        <v>198</v>
      </c>
      <c r="H491" s="54" t="s">
        <v>326</v>
      </c>
      <c r="I491" s="54" t="s">
        <v>293</v>
      </c>
      <c r="J491" s="82" t="s">
        <v>78</v>
      </c>
      <c r="K491" s="54" t="s">
        <v>280</v>
      </c>
      <c r="L491" s="55">
        <v>6651.3</v>
      </c>
      <c r="M491" s="56">
        <v>7061</v>
      </c>
      <c r="N491" s="56">
        <v>7061</v>
      </c>
    </row>
    <row r="492" spans="7:14" ht="33.75" customHeight="1">
      <c r="G492" s="49" t="s">
        <v>416</v>
      </c>
      <c r="H492" s="54" t="s">
        <v>326</v>
      </c>
      <c r="I492" s="54" t="s">
        <v>293</v>
      </c>
      <c r="J492" s="82" t="s">
        <v>78</v>
      </c>
      <c r="K492" s="54" t="s">
        <v>417</v>
      </c>
      <c r="L492" s="55">
        <v>81</v>
      </c>
      <c r="M492" s="56">
        <v>7061</v>
      </c>
      <c r="N492" s="56">
        <v>7061</v>
      </c>
    </row>
    <row r="493" spans="7:14" ht="33.75" customHeight="1">
      <c r="G493" s="53" t="s">
        <v>13</v>
      </c>
      <c r="H493" s="54" t="s">
        <v>326</v>
      </c>
      <c r="I493" s="54" t="s">
        <v>293</v>
      </c>
      <c r="J493" s="82" t="s">
        <v>78</v>
      </c>
      <c r="K493" s="54" t="s">
        <v>14</v>
      </c>
      <c r="L493" s="55">
        <v>4793.4</v>
      </c>
      <c r="M493" s="56"/>
      <c r="N493" s="56"/>
    </row>
    <row r="494" spans="7:14" ht="65.25" customHeight="1">
      <c r="G494" s="53" t="s">
        <v>441</v>
      </c>
      <c r="H494" s="54" t="s">
        <v>326</v>
      </c>
      <c r="I494" s="54" t="s">
        <v>293</v>
      </c>
      <c r="J494" s="82" t="s">
        <v>78</v>
      </c>
      <c r="K494" s="54" t="s">
        <v>442</v>
      </c>
      <c r="L494" s="55">
        <v>1776.9</v>
      </c>
      <c r="M494" s="56"/>
      <c r="N494" s="56"/>
    </row>
    <row r="495" spans="7:14" ht="38.25" customHeight="1">
      <c r="G495" s="53" t="s">
        <v>384</v>
      </c>
      <c r="H495" s="54" t="s">
        <v>326</v>
      </c>
      <c r="I495" s="54" t="s">
        <v>293</v>
      </c>
      <c r="J495" s="82" t="s">
        <v>79</v>
      </c>
      <c r="K495" s="54"/>
      <c r="L495" s="55">
        <v>105.4</v>
      </c>
      <c r="M495" s="56"/>
      <c r="N495" s="56"/>
    </row>
    <row r="496" spans="7:14" ht="32.25" customHeight="1">
      <c r="G496" s="53" t="s">
        <v>13</v>
      </c>
      <c r="H496" s="54" t="s">
        <v>326</v>
      </c>
      <c r="I496" s="54" t="s">
        <v>293</v>
      </c>
      <c r="J496" s="82" t="s">
        <v>79</v>
      </c>
      <c r="K496" s="54" t="s">
        <v>14</v>
      </c>
      <c r="L496" s="55">
        <v>105.4</v>
      </c>
      <c r="M496" s="56"/>
      <c r="N496" s="56"/>
    </row>
    <row r="497" spans="7:14" ht="37.5" customHeight="1">
      <c r="G497" s="53" t="s">
        <v>340</v>
      </c>
      <c r="H497" s="54" t="s">
        <v>326</v>
      </c>
      <c r="I497" s="54" t="s">
        <v>293</v>
      </c>
      <c r="J497" s="82" t="s">
        <v>80</v>
      </c>
      <c r="K497" s="54"/>
      <c r="L497" s="55">
        <v>50</v>
      </c>
      <c r="M497" s="56">
        <v>200</v>
      </c>
      <c r="N497" s="56">
        <v>200</v>
      </c>
    </row>
    <row r="498" spans="7:14" ht="34.5" customHeight="1">
      <c r="G498" s="53" t="s">
        <v>13</v>
      </c>
      <c r="H498" s="54" t="s">
        <v>326</v>
      </c>
      <c r="I498" s="54" t="s">
        <v>293</v>
      </c>
      <c r="J498" s="82" t="s">
        <v>80</v>
      </c>
      <c r="K498" s="54" t="s">
        <v>14</v>
      </c>
      <c r="L498" s="55">
        <v>50</v>
      </c>
      <c r="M498" s="56">
        <v>200</v>
      </c>
      <c r="N498" s="56">
        <v>200</v>
      </c>
    </row>
    <row r="499" spans="7:14" ht="18.75" customHeight="1">
      <c r="G499" s="53" t="s">
        <v>81</v>
      </c>
      <c r="H499" s="54" t="s">
        <v>326</v>
      </c>
      <c r="I499" s="54" t="s">
        <v>293</v>
      </c>
      <c r="J499" s="82" t="s">
        <v>82</v>
      </c>
      <c r="K499" s="54"/>
      <c r="L499" s="55">
        <v>396</v>
      </c>
      <c r="M499" s="56">
        <v>509</v>
      </c>
      <c r="N499" s="56">
        <v>509</v>
      </c>
    </row>
    <row r="500" spans="7:14" ht="33.75" customHeight="1">
      <c r="G500" s="53" t="s">
        <v>13</v>
      </c>
      <c r="H500" s="54" t="s">
        <v>326</v>
      </c>
      <c r="I500" s="54" t="s">
        <v>293</v>
      </c>
      <c r="J500" s="82" t="s">
        <v>82</v>
      </c>
      <c r="K500" s="54" t="s">
        <v>14</v>
      </c>
      <c r="L500" s="55">
        <v>396</v>
      </c>
      <c r="M500" s="56">
        <v>509</v>
      </c>
      <c r="N500" s="56">
        <v>509</v>
      </c>
    </row>
    <row r="501" spans="7:14" ht="21" customHeight="1">
      <c r="G501" s="53" t="s">
        <v>221</v>
      </c>
      <c r="H501" s="54" t="s">
        <v>326</v>
      </c>
      <c r="I501" s="54" t="s">
        <v>293</v>
      </c>
      <c r="J501" s="82" t="s">
        <v>83</v>
      </c>
      <c r="K501" s="54" t="s">
        <v>280</v>
      </c>
      <c r="L501" s="55">
        <v>5.8</v>
      </c>
      <c r="M501" s="56">
        <v>9</v>
      </c>
      <c r="N501" s="56">
        <v>9</v>
      </c>
    </row>
    <row r="502" spans="7:14" ht="34.5" customHeight="1">
      <c r="G502" s="53" t="s">
        <v>13</v>
      </c>
      <c r="H502" s="54" t="s">
        <v>326</v>
      </c>
      <c r="I502" s="54" t="s">
        <v>293</v>
      </c>
      <c r="J502" s="82" t="s">
        <v>83</v>
      </c>
      <c r="K502" s="54" t="s">
        <v>14</v>
      </c>
      <c r="L502" s="55">
        <v>5.8</v>
      </c>
      <c r="M502" s="56">
        <v>9</v>
      </c>
      <c r="N502" s="56">
        <v>9</v>
      </c>
    </row>
    <row r="503" spans="7:14" ht="33.75" customHeight="1">
      <c r="G503" s="53" t="s">
        <v>222</v>
      </c>
      <c r="H503" s="54" t="s">
        <v>326</v>
      </c>
      <c r="I503" s="54" t="s">
        <v>293</v>
      </c>
      <c r="J503" s="82" t="s">
        <v>84</v>
      </c>
      <c r="K503" s="54" t="s">
        <v>280</v>
      </c>
      <c r="L503" s="55">
        <v>63.8</v>
      </c>
      <c r="M503" s="56">
        <v>180</v>
      </c>
      <c r="N503" s="56">
        <v>180</v>
      </c>
    </row>
    <row r="504" spans="7:14" ht="34.5" customHeight="1">
      <c r="G504" s="53" t="s">
        <v>64</v>
      </c>
      <c r="H504" s="54" t="s">
        <v>326</v>
      </c>
      <c r="I504" s="54" t="s">
        <v>293</v>
      </c>
      <c r="J504" s="82" t="s">
        <v>84</v>
      </c>
      <c r="K504" s="54" t="s">
        <v>65</v>
      </c>
      <c r="L504" s="55">
        <v>63.8</v>
      </c>
      <c r="M504" s="56">
        <v>180</v>
      </c>
      <c r="N504" s="56">
        <v>180</v>
      </c>
    </row>
    <row r="505" spans="7:14" ht="19.5" customHeight="1">
      <c r="G505" s="53" t="s">
        <v>223</v>
      </c>
      <c r="H505" s="54" t="s">
        <v>326</v>
      </c>
      <c r="I505" s="54" t="s">
        <v>293</v>
      </c>
      <c r="J505" s="82" t="s">
        <v>85</v>
      </c>
      <c r="K505" s="54" t="s">
        <v>280</v>
      </c>
      <c r="L505" s="55">
        <v>86.7</v>
      </c>
      <c r="M505" s="56">
        <v>15</v>
      </c>
      <c r="N505" s="56">
        <v>15</v>
      </c>
    </row>
    <row r="506" spans="7:14" ht="34.5" customHeight="1">
      <c r="G506" s="53" t="s">
        <v>64</v>
      </c>
      <c r="H506" s="54" t="s">
        <v>326</v>
      </c>
      <c r="I506" s="54" t="s">
        <v>293</v>
      </c>
      <c r="J506" s="82" t="s">
        <v>85</v>
      </c>
      <c r="K506" s="54" t="s">
        <v>65</v>
      </c>
      <c r="L506" s="55">
        <v>86.7</v>
      </c>
      <c r="M506" s="56">
        <v>15</v>
      </c>
      <c r="N506" s="56">
        <v>15</v>
      </c>
    </row>
    <row r="507" spans="7:14" ht="22.5" customHeight="1">
      <c r="G507" s="53" t="s">
        <v>224</v>
      </c>
      <c r="H507" s="54" t="s">
        <v>326</v>
      </c>
      <c r="I507" s="54" t="s">
        <v>293</v>
      </c>
      <c r="J507" s="82" t="s">
        <v>86</v>
      </c>
      <c r="K507" s="54" t="s">
        <v>280</v>
      </c>
      <c r="L507" s="55">
        <v>120.3</v>
      </c>
      <c r="M507" s="56">
        <v>134</v>
      </c>
      <c r="N507" s="56">
        <v>134</v>
      </c>
    </row>
    <row r="508" spans="7:14" ht="33.75" customHeight="1">
      <c r="G508" s="53" t="s">
        <v>13</v>
      </c>
      <c r="H508" s="54" t="s">
        <v>326</v>
      </c>
      <c r="I508" s="54" t="s">
        <v>293</v>
      </c>
      <c r="J508" s="82" t="s">
        <v>86</v>
      </c>
      <c r="K508" s="54" t="s">
        <v>14</v>
      </c>
      <c r="L508" s="55">
        <v>120.3</v>
      </c>
      <c r="M508" s="56">
        <v>134</v>
      </c>
      <c r="N508" s="56">
        <v>134</v>
      </c>
    </row>
    <row r="509" spans="7:15" ht="20.25" customHeight="1">
      <c r="G509" s="53" t="s">
        <v>225</v>
      </c>
      <c r="H509" s="54" t="s">
        <v>326</v>
      </c>
      <c r="I509" s="54" t="s">
        <v>293</v>
      </c>
      <c r="J509" s="82" t="s">
        <v>87</v>
      </c>
      <c r="K509" s="54" t="s">
        <v>280</v>
      </c>
      <c r="L509" s="55">
        <v>7156.5</v>
      </c>
      <c r="M509" s="56">
        <v>6569</v>
      </c>
      <c r="N509" s="56">
        <v>6292</v>
      </c>
      <c r="O509" s="26">
        <v>6292</v>
      </c>
    </row>
    <row r="510" spans="7:14" ht="33" customHeight="1">
      <c r="G510" s="53" t="s">
        <v>13</v>
      </c>
      <c r="H510" s="54" t="s">
        <v>326</v>
      </c>
      <c r="I510" s="54" t="s">
        <v>293</v>
      </c>
      <c r="J510" s="82" t="s">
        <v>87</v>
      </c>
      <c r="K510" s="54" t="s">
        <v>14</v>
      </c>
      <c r="L510" s="55">
        <v>7156.5</v>
      </c>
      <c r="M510" s="56">
        <v>6569</v>
      </c>
      <c r="N510" s="56">
        <v>6292</v>
      </c>
    </row>
    <row r="511" spans="1:14" ht="18.75">
      <c r="A511" s="7" t="s">
        <v>187</v>
      </c>
      <c r="B511" s="7" t="s">
        <v>188</v>
      </c>
      <c r="C511" s="7" t="s">
        <v>193</v>
      </c>
      <c r="D511" s="7" t="s">
        <v>194</v>
      </c>
      <c r="E511" s="7" t="s">
        <v>278</v>
      </c>
      <c r="F511" s="7" t="s">
        <v>277</v>
      </c>
      <c r="G511" s="53" t="s">
        <v>199</v>
      </c>
      <c r="H511" s="54" t="s">
        <v>326</v>
      </c>
      <c r="I511" s="54" t="s">
        <v>293</v>
      </c>
      <c r="J511" s="82" t="s">
        <v>88</v>
      </c>
      <c r="K511" s="54" t="s">
        <v>280</v>
      </c>
      <c r="L511" s="55">
        <v>296.5</v>
      </c>
      <c r="M511" s="56">
        <v>583</v>
      </c>
      <c r="N511" s="56">
        <v>583</v>
      </c>
    </row>
    <row r="512" spans="1:14" ht="31.5">
      <c r="A512" s="7" t="s">
        <v>187</v>
      </c>
      <c r="B512" s="7" t="s">
        <v>188</v>
      </c>
      <c r="C512" s="7" t="s">
        <v>193</v>
      </c>
      <c r="D512" s="7" t="s">
        <v>194</v>
      </c>
      <c r="E512" s="7" t="s">
        <v>321</v>
      </c>
      <c r="F512" s="7" t="s">
        <v>322</v>
      </c>
      <c r="G512" s="53" t="s">
        <v>64</v>
      </c>
      <c r="H512" s="54" t="s">
        <v>326</v>
      </c>
      <c r="I512" s="54" t="s">
        <v>293</v>
      </c>
      <c r="J512" s="82" t="s">
        <v>88</v>
      </c>
      <c r="K512" s="54" t="s">
        <v>65</v>
      </c>
      <c r="L512" s="55">
        <v>113.7</v>
      </c>
      <c r="M512" s="56">
        <v>583</v>
      </c>
      <c r="N512" s="56">
        <v>583</v>
      </c>
    </row>
    <row r="513" spans="7:14" ht="34.5" customHeight="1">
      <c r="G513" s="53" t="s">
        <v>13</v>
      </c>
      <c r="H513" s="54" t="s">
        <v>326</v>
      </c>
      <c r="I513" s="54" t="s">
        <v>293</v>
      </c>
      <c r="J513" s="82" t="s">
        <v>88</v>
      </c>
      <c r="K513" s="54" t="s">
        <v>14</v>
      </c>
      <c r="L513" s="55">
        <v>167.3</v>
      </c>
      <c r="M513" s="56">
        <v>28248</v>
      </c>
      <c r="N513" s="56">
        <v>28248</v>
      </c>
    </row>
    <row r="514" spans="7:14" ht="16.5" customHeight="1">
      <c r="G514" s="49" t="s">
        <v>443</v>
      </c>
      <c r="H514" s="54" t="s">
        <v>326</v>
      </c>
      <c r="I514" s="54" t="s">
        <v>293</v>
      </c>
      <c r="J514" s="82" t="s">
        <v>88</v>
      </c>
      <c r="K514" s="54" t="s">
        <v>444</v>
      </c>
      <c r="L514" s="55">
        <v>15.5</v>
      </c>
      <c r="M514" s="56"/>
      <c r="N514" s="56"/>
    </row>
    <row r="515" spans="7:14" ht="36" customHeight="1">
      <c r="G515" s="53" t="s">
        <v>89</v>
      </c>
      <c r="H515" s="54" t="s">
        <v>326</v>
      </c>
      <c r="I515" s="54" t="s">
        <v>293</v>
      </c>
      <c r="J515" s="82" t="s">
        <v>90</v>
      </c>
      <c r="K515" s="54" t="s">
        <v>280</v>
      </c>
      <c r="L515" s="55">
        <v>33173</v>
      </c>
      <c r="M515" s="56">
        <v>28248</v>
      </c>
      <c r="N515" s="56">
        <v>28248</v>
      </c>
    </row>
    <row r="516" spans="7:14" ht="33" customHeight="1">
      <c r="G516" s="53" t="s">
        <v>64</v>
      </c>
      <c r="H516" s="54" t="s">
        <v>326</v>
      </c>
      <c r="I516" s="54" t="s">
        <v>293</v>
      </c>
      <c r="J516" s="82" t="s">
        <v>90</v>
      </c>
      <c r="K516" s="54" t="s">
        <v>65</v>
      </c>
      <c r="L516" s="55">
        <v>33173</v>
      </c>
      <c r="M516" s="56">
        <v>28248</v>
      </c>
      <c r="N516" s="56">
        <v>28248</v>
      </c>
    </row>
    <row r="517" spans="7:14" ht="31.5" customHeight="1">
      <c r="G517" s="53" t="s">
        <v>226</v>
      </c>
      <c r="H517" s="54" t="s">
        <v>326</v>
      </c>
      <c r="I517" s="54" t="s">
        <v>293</v>
      </c>
      <c r="J517" s="82" t="s">
        <v>91</v>
      </c>
      <c r="K517" s="54" t="s">
        <v>280</v>
      </c>
      <c r="L517" s="55">
        <v>26.6</v>
      </c>
      <c r="M517" s="56">
        <v>25.2</v>
      </c>
      <c r="N517" s="56">
        <v>25.2</v>
      </c>
    </row>
    <row r="518" spans="7:14" ht="20.25" customHeight="1">
      <c r="G518" s="49" t="s">
        <v>443</v>
      </c>
      <c r="H518" s="54" t="s">
        <v>326</v>
      </c>
      <c r="I518" s="54" t="s">
        <v>293</v>
      </c>
      <c r="J518" s="82" t="s">
        <v>91</v>
      </c>
      <c r="K518" s="54" t="s">
        <v>444</v>
      </c>
      <c r="L518" s="55">
        <v>26.6</v>
      </c>
      <c r="M518" s="56">
        <v>25.2</v>
      </c>
      <c r="N518" s="56">
        <v>25.2</v>
      </c>
    </row>
    <row r="519" spans="7:14" ht="33" customHeight="1">
      <c r="G519" s="53" t="s">
        <v>200</v>
      </c>
      <c r="H519" s="54" t="s">
        <v>326</v>
      </c>
      <c r="I519" s="54" t="s">
        <v>293</v>
      </c>
      <c r="J519" s="82" t="s">
        <v>92</v>
      </c>
      <c r="K519" s="54" t="s">
        <v>280</v>
      </c>
      <c r="L519" s="55">
        <v>738.1</v>
      </c>
      <c r="M519" s="56">
        <v>858</v>
      </c>
      <c r="N519" s="56">
        <v>858</v>
      </c>
    </row>
    <row r="520" spans="7:14" ht="33.75" customHeight="1">
      <c r="G520" s="53" t="s">
        <v>423</v>
      </c>
      <c r="H520" s="54" t="s">
        <v>326</v>
      </c>
      <c r="I520" s="54" t="s">
        <v>293</v>
      </c>
      <c r="J520" s="82" t="s">
        <v>92</v>
      </c>
      <c r="K520" s="54" t="s">
        <v>424</v>
      </c>
      <c r="L520" s="55">
        <v>479.4</v>
      </c>
      <c r="M520" s="56">
        <v>858</v>
      </c>
      <c r="N520" s="56">
        <v>858</v>
      </c>
    </row>
    <row r="521" spans="7:14" ht="18" customHeight="1">
      <c r="G521" s="49" t="s">
        <v>443</v>
      </c>
      <c r="H521" s="54" t="s">
        <v>326</v>
      </c>
      <c r="I521" s="54" t="s">
        <v>293</v>
      </c>
      <c r="J521" s="82" t="s">
        <v>92</v>
      </c>
      <c r="K521" s="54" t="s">
        <v>444</v>
      </c>
      <c r="L521" s="55">
        <v>258.7</v>
      </c>
      <c r="M521" s="56"/>
      <c r="N521" s="56"/>
    </row>
    <row r="522" spans="7:14" ht="48.75" customHeight="1">
      <c r="G522" s="53" t="s">
        <v>232</v>
      </c>
      <c r="H522" s="54" t="s">
        <v>326</v>
      </c>
      <c r="I522" s="54" t="s">
        <v>293</v>
      </c>
      <c r="J522" s="82" t="s">
        <v>93</v>
      </c>
      <c r="K522" s="54" t="s">
        <v>280</v>
      </c>
      <c r="L522" s="55">
        <v>48.7</v>
      </c>
      <c r="M522" s="56">
        <v>62</v>
      </c>
      <c r="N522" s="56">
        <v>62</v>
      </c>
    </row>
    <row r="523" spans="7:14" ht="31.5" customHeight="1">
      <c r="G523" s="53" t="s">
        <v>527</v>
      </c>
      <c r="H523" s="54" t="s">
        <v>326</v>
      </c>
      <c r="I523" s="54" t="s">
        <v>293</v>
      </c>
      <c r="J523" s="82" t="s">
        <v>93</v>
      </c>
      <c r="K523" s="54" t="s">
        <v>57</v>
      </c>
      <c r="L523" s="55">
        <v>4.6</v>
      </c>
      <c r="M523" s="56">
        <v>62</v>
      </c>
      <c r="N523" s="56">
        <v>62</v>
      </c>
    </row>
    <row r="524" spans="7:14" ht="31.5" customHeight="1">
      <c r="G524" s="53" t="s">
        <v>423</v>
      </c>
      <c r="H524" s="54" t="s">
        <v>326</v>
      </c>
      <c r="I524" s="54" t="s">
        <v>293</v>
      </c>
      <c r="J524" s="82" t="s">
        <v>93</v>
      </c>
      <c r="K524" s="54" t="s">
        <v>424</v>
      </c>
      <c r="L524" s="55">
        <v>26.1</v>
      </c>
      <c r="M524" s="56"/>
      <c r="N524" s="56"/>
    </row>
    <row r="525" spans="7:14" ht="18" customHeight="1">
      <c r="G525" s="49" t="s">
        <v>443</v>
      </c>
      <c r="H525" s="54" t="s">
        <v>326</v>
      </c>
      <c r="I525" s="54" t="s">
        <v>293</v>
      </c>
      <c r="J525" s="82" t="s">
        <v>93</v>
      </c>
      <c r="K525" s="54" t="s">
        <v>444</v>
      </c>
      <c r="L525" s="55">
        <v>18</v>
      </c>
      <c r="M525" s="56"/>
      <c r="N525" s="56"/>
    </row>
    <row r="526" spans="1:14" ht="47.25">
      <c r="A526" s="7" t="s">
        <v>187</v>
      </c>
      <c r="B526" s="7" t="s">
        <v>188</v>
      </c>
      <c r="C526" s="7" t="s">
        <v>196</v>
      </c>
      <c r="D526" s="7" t="s">
        <v>197</v>
      </c>
      <c r="E526" s="7" t="s">
        <v>278</v>
      </c>
      <c r="F526" s="7" t="s">
        <v>277</v>
      </c>
      <c r="G526" s="53" t="s">
        <v>201</v>
      </c>
      <c r="H526" s="54" t="s">
        <v>326</v>
      </c>
      <c r="I526" s="54" t="s">
        <v>293</v>
      </c>
      <c r="J526" s="82" t="s">
        <v>94</v>
      </c>
      <c r="K526" s="54" t="s">
        <v>280</v>
      </c>
      <c r="L526" s="55">
        <v>332.1</v>
      </c>
      <c r="M526" s="56">
        <v>369</v>
      </c>
      <c r="N526" s="56">
        <v>369</v>
      </c>
    </row>
    <row r="527" spans="1:14" ht="31.5">
      <c r="A527" s="7" t="s">
        <v>187</v>
      </c>
      <c r="B527" s="7" t="s">
        <v>188</v>
      </c>
      <c r="C527" s="7" t="s">
        <v>196</v>
      </c>
      <c r="D527" s="7" t="s">
        <v>197</v>
      </c>
      <c r="E527" s="7" t="s">
        <v>321</v>
      </c>
      <c r="F527" s="7" t="s">
        <v>322</v>
      </c>
      <c r="G527" s="53" t="s">
        <v>423</v>
      </c>
      <c r="H527" s="54" t="s">
        <v>326</v>
      </c>
      <c r="I527" s="54" t="s">
        <v>293</v>
      </c>
      <c r="J527" s="82" t="s">
        <v>94</v>
      </c>
      <c r="K527" s="54" t="s">
        <v>424</v>
      </c>
      <c r="L527" s="55">
        <v>332.1</v>
      </c>
      <c r="M527" s="56">
        <v>369</v>
      </c>
      <c r="N527" s="56">
        <v>369</v>
      </c>
    </row>
    <row r="528" spans="7:14" ht="97.5" customHeight="1">
      <c r="G528" s="53" t="s">
        <v>336</v>
      </c>
      <c r="H528" s="54" t="s">
        <v>326</v>
      </c>
      <c r="I528" s="54" t="s">
        <v>293</v>
      </c>
      <c r="J528" s="82" t="s">
        <v>95</v>
      </c>
      <c r="K528" s="54" t="s">
        <v>280</v>
      </c>
      <c r="L528" s="55">
        <v>22.4</v>
      </c>
      <c r="M528" s="56">
        <v>54</v>
      </c>
      <c r="N528" s="56">
        <v>54</v>
      </c>
    </row>
    <row r="529" spans="7:14" ht="19.5" customHeight="1">
      <c r="G529" s="53" t="s">
        <v>96</v>
      </c>
      <c r="H529" s="54" t="s">
        <v>326</v>
      </c>
      <c r="I529" s="54" t="s">
        <v>293</v>
      </c>
      <c r="J529" s="82" t="s">
        <v>95</v>
      </c>
      <c r="K529" s="54" t="s">
        <v>97</v>
      </c>
      <c r="L529" s="55">
        <v>22.4</v>
      </c>
      <c r="M529" s="56">
        <v>54</v>
      </c>
      <c r="N529" s="56">
        <v>54</v>
      </c>
    </row>
    <row r="530" spans="7:14" ht="63.75" customHeight="1">
      <c r="G530" s="53" t="s">
        <v>227</v>
      </c>
      <c r="H530" s="54" t="s">
        <v>326</v>
      </c>
      <c r="I530" s="54" t="s">
        <v>293</v>
      </c>
      <c r="J530" s="82" t="s">
        <v>98</v>
      </c>
      <c r="K530" s="54" t="s">
        <v>280</v>
      </c>
      <c r="L530" s="55">
        <v>72</v>
      </c>
      <c r="M530" s="56">
        <v>100</v>
      </c>
      <c r="N530" s="56">
        <v>100</v>
      </c>
    </row>
    <row r="531" spans="7:14" ht="33.75" customHeight="1">
      <c r="G531" s="53" t="s">
        <v>423</v>
      </c>
      <c r="H531" s="54" t="s">
        <v>326</v>
      </c>
      <c r="I531" s="54" t="s">
        <v>293</v>
      </c>
      <c r="J531" s="82" t="s">
        <v>98</v>
      </c>
      <c r="K531" s="54" t="s">
        <v>424</v>
      </c>
      <c r="L531" s="55">
        <v>8</v>
      </c>
      <c r="M531" s="56">
        <v>100</v>
      </c>
      <c r="N531" s="56">
        <v>100</v>
      </c>
    </row>
    <row r="532" spans="7:14" ht="18.75" customHeight="1">
      <c r="G532" s="53" t="s">
        <v>96</v>
      </c>
      <c r="H532" s="54" t="s">
        <v>326</v>
      </c>
      <c r="I532" s="54" t="s">
        <v>293</v>
      </c>
      <c r="J532" s="82" t="s">
        <v>98</v>
      </c>
      <c r="K532" s="54" t="s">
        <v>97</v>
      </c>
      <c r="L532" s="55">
        <v>64</v>
      </c>
      <c r="M532" s="56"/>
      <c r="N532" s="56"/>
    </row>
    <row r="533" spans="7:14" ht="34.5" customHeight="1">
      <c r="G533" s="53" t="s">
        <v>338</v>
      </c>
      <c r="H533" s="54" t="s">
        <v>326</v>
      </c>
      <c r="I533" s="54" t="s">
        <v>293</v>
      </c>
      <c r="J533" s="82" t="s">
        <v>99</v>
      </c>
      <c r="K533" s="54"/>
      <c r="L533" s="55">
        <v>423.6</v>
      </c>
      <c r="M533" s="56">
        <v>492</v>
      </c>
      <c r="N533" s="56">
        <v>492</v>
      </c>
    </row>
    <row r="534" spans="7:14" ht="32.25" customHeight="1">
      <c r="G534" s="53" t="s">
        <v>64</v>
      </c>
      <c r="H534" s="54" t="s">
        <v>326</v>
      </c>
      <c r="I534" s="54" t="s">
        <v>293</v>
      </c>
      <c r="J534" s="82" t="s">
        <v>99</v>
      </c>
      <c r="K534" s="54" t="s">
        <v>65</v>
      </c>
      <c r="L534" s="55">
        <v>423.6</v>
      </c>
      <c r="M534" s="56">
        <v>492</v>
      </c>
      <c r="N534" s="56">
        <v>492</v>
      </c>
    </row>
    <row r="535" spans="7:14" ht="48.75" customHeight="1">
      <c r="G535" s="53" t="s">
        <v>337</v>
      </c>
      <c r="H535" s="54" t="s">
        <v>326</v>
      </c>
      <c r="I535" s="54" t="s">
        <v>293</v>
      </c>
      <c r="J535" s="82" t="s">
        <v>100</v>
      </c>
      <c r="K535" s="54" t="s">
        <v>280</v>
      </c>
      <c r="L535" s="55">
        <v>2274</v>
      </c>
      <c r="M535" s="56">
        <v>2572</v>
      </c>
      <c r="N535" s="56">
        <v>2572</v>
      </c>
    </row>
    <row r="536" spans="7:14" ht="34.5" customHeight="1">
      <c r="G536" s="53" t="s">
        <v>13</v>
      </c>
      <c r="H536" s="54" t="s">
        <v>326</v>
      </c>
      <c r="I536" s="54" t="s">
        <v>293</v>
      </c>
      <c r="J536" s="82" t="s">
        <v>100</v>
      </c>
      <c r="K536" s="54" t="s">
        <v>14</v>
      </c>
      <c r="L536" s="55">
        <v>2274</v>
      </c>
      <c r="M536" s="56">
        <v>2572</v>
      </c>
      <c r="N536" s="56">
        <v>2572</v>
      </c>
    </row>
    <row r="537" spans="7:14" ht="35.25" customHeight="1">
      <c r="G537" s="53" t="s">
        <v>368</v>
      </c>
      <c r="H537" s="54" t="s">
        <v>326</v>
      </c>
      <c r="I537" s="54" t="s">
        <v>293</v>
      </c>
      <c r="J537" s="82" t="s">
        <v>101</v>
      </c>
      <c r="K537" s="54"/>
      <c r="L537" s="55">
        <v>19.8</v>
      </c>
      <c r="M537" s="56">
        <v>27.7</v>
      </c>
      <c r="N537" s="56">
        <v>27.7</v>
      </c>
    </row>
    <row r="538" spans="7:14" ht="18" customHeight="1">
      <c r="G538" s="49" t="s">
        <v>443</v>
      </c>
      <c r="H538" s="54" t="s">
        <v>326</v>
      </c>
      <c r="I538" s="54" t="s">
        <v>293</v>
      </c>
      <c r="J538" s="82" t="s">
        <v>101</v>
      </c>
      <c r="K538" s="54" t="s">
        <v>444</v>
      </c>
      <c r="L538" s="55">
        <v>19.8</v>
      </c>
      <c r="M538" s="56">
        <v>27.7</v>
      </c>
      <c r="N538" s="56">
        <v>27.7</v>
      </c>
    </row>
    <row r="539" spans="7:14" ht="18" customHeight="1">
      <c r="G539" s="49" t="s">
        <v>132</v>
      </c>
      <c r="H539" s="54" t="s">
        <v>326</v>
      </c>
      <c r="I539" s="54" t="s">
        <v>293</v>
      </c>
      <c r="J539" s="82" t="s">
        <v>531</v>
      </c>
      <c r="K539" s="54"/>
      <c r="L539" s="55">
        <v>500.6</v>
      </c>
      <c r="M539" s="56"/>
      <c r="N539" s="56"/>
    </row>
    <row r="540" spans="7:14" ht="18" customHeight="1">
      <c r="G540" s="49" t="s">
        <v>102</v>
      </c>
      <c r="H540" s="54" t="s">
        <v>326</v>
      </c>
      <c r="I540" s="54" t="s">
        <v>293</v>
      </c>
      <c r="J540" s="82" t="s">
        <v>103</v>
      </c>
      <c r="K540" s="54"/>
      <c r="L540" s="55">
        <v>500.6</v>
      </c>
      <c r="M540" s="56"/>
      <c r="N540" s="56"/>
    </row>
    <row r="541" spans="7:14" ht="34.5" customHeight="1">
      <c r="G541" s="49" t="s">
        <v>416</v>
      </c>
      <c r="H541" s="54" t="s">
        <v>326</v>
      </c>
      <c r="I541" s="54" t="s">
        <v>293</v>
      </c>
      <c r="J541" s="82" t="s">
        <v>103</v>
      </c>
      <c r="K541" s="54" t="s">
        <v>417</v>
      </c>
      <c r="L541" s="55">
        <v>6.4</v>
      </c>
      <c r="M541" s="56"/>
      <c r="N541" s="56"/>
    </row>
    <row r="542" spans="7:14" ht="33.75" customHeight="1">
      <c r="G542" s="53" t="s">
        <v>13</v>
      </c>
      <c r="H542" s="54" t="s">
        <v>326</v>
      </c>
      <c r="I542" s="54" t="s">
        <v>293</v>
      </c>
      <c r="J542" s="82" t="s">
        <v>103</v>
      </c>
      <c r="K542" s="54" t="s">
        <v>14</v>
      </c>
      <c r="L542" s="55">
        <v>494.2</v>
      </c>
      <c r="M542" s="56"/>
      <c r="N542" s="56"/>
    </row>
    <row r="543" spans="7:14" ht="18" customHeight="1">
      <c r="G543" s="53" t="s">
        <v>317</v>
      </c>
      <c r="H543" s="54" t="s">
        <v>326</v>
      </c>
      <c r="I543" s="54" t="s">
        <v>293</v>
      </c>
      <c r="J543" s="82" t="s">
        <v>445</v>
      </c>
      <c r="K543" s="54"/>
      <c r="L543" s="55">
        <v>1705.1</v>
      </c>
      <c r="M543" s="56"/>
      <c r="N543" s="56"/>
    </row>
    <row r="544" spans="7:14" ht="18" customHeight="1">
      <c r="G544" s="53" t="s">
        <v>398</v>
      </c>
      <c r="H544" s="54" t="s">
        <v>326</v>
      </c>
      <c r="I544" s="54" t="s">
        <v>293</v>
      </c>
      <c r="J544" s="82" t="s">
        <v>104</v>
      </c>
      <c r="K544" s="54"/>
      <c r="L544" s="55">
        <v>563.6</v>
      </c>
      <c r="M544" s="56"/>
      <c r="N544" s="56"/>
    </row>
    <row r="545" spans="7:14" ht="34.5" customHeight="1">
      <c r="G545" s="53" t="s">
        <v>423</v>
      </c>
      <c r="H545" s="54" t="s">
        <v>326</v>
      </c>
      <c r="I545" s="54" t="s">
        <v>293</v>
      </c>
      <c r="J545" s="82" t="s">
        <v>104</v>
      </c>
      <c r="K545" s="54" t="s">
        <v>424</v>
      </c>
      <c r="L545" s="55">
        <v>563.6</v>
      </c>
      <c r="M545" s="56"/>
      <c r="N545" s="56"/>
    </row>
    <row r="546" spans="7:14" ht="33.75" customHeight="1">
      <c r="G546" s="53" t="s">
        <v>385</v>
      </c>
      <c r="H546" s="54" t="s">
        <v>326</v>
      </c>
      <c r="I546" s="54" t="s">
        <v>293</v>
      </c>
      <c r="J546" s="82" t="s">
        <v>105</v>
      </c>
      <c r="K546" s="54"/>
      <c r="L546" s="55">
        <v>1141.5</v>
      </c>
      <c r="M546" s="56"/>
      <c r="N546" s="56"/>
    </row>
    <row r="547" spans="7:14" ht="33.75" customHeight="1">
      <c r="G547" s="53" t="s">
        <v>423</v>
      </c>
      <c r="H547" s="54" t="s">
        <v>326</v>
      </c>
      <c r="I547" s="54" t="s">
        <v>293</v>
      </c>
      <c r="J547" s="82" t="s">
        <v>105</v>
      </c>
      <c r="K547" s="54" t="s">
        <v>424</v>
      </c>
      <c r="L547" s="55">
        <v>1141.5</v>
      </c>
      <c r="M547" s="56"/>
      <c r="N547" s="56"/>
    </row>
    <row r="548" spans="7:14" ht="18" customHeight="1">
      <c r="G548" s="53" t="s">
        <v>427</v>
      </c>
      <c r="H548" s="54" t="s">
        <v>326</v>
      </c>
      <c r="I548" s="54" t="s">
        <v>293</v>
      </c>
      <c r="J548" s="82" t="s">
        <v>428</v>
      </c>
      <c r="K548" s="54"/>
      <c r="L548" s="55">
        <v>620.2</v>
      </c>
      <c r="M548" s="56"/>
      <c r="N548" s="56"/>
    </row>
    <row r="549" spans="7:14" ht="16.5" customHeight="1">
      <c r="G549" s="53" t="s">
        <v>367</v>
      </c>
      <c r="H549" s="54" t="s">
        <v>326</v>
      </c>
      <c r="I549" s="54" t="s">
        <v>293</v>
      </c>
      <c r="J549" s="82" t="s">
        <v>509</v>
      </c>
      <c r="K549" s="54"/>
      <c r="L549" s="55">
        <v>427.2</v>
      </c>
      <c r="M549" s="56"/>
      <c r="N549" s="56"/>
    </row>
    <row r="550" spans="7:14" ht="34.5" customHeight="1">
      <c r="G550" s="53" t="s">
        <v>423</v>
      </c>
      <c r="H550" s="54" t="s">
        <v>326</v>
      </c>
      <c r="I550" s="54" t="s">
        <v>293</v>
      </c>
      <c r="J550" s="82" t="s">
        <v>509</v>
      </c>
      <c r="K550" s="54" t="s">
        <v>424</v>
      </c>
      <c r="L550" s="55">
        <v>427.2</v>
      </c>
      <c r="M550" s="56"/>
      <c r="N550" s="56"/>
    </row>
    <row r="551" spans="7:14" ht="48.75" customHeight="1">
      <c r="G551" s="53" t="s">
        <v>106</v>
      </c>
      <c r="H551" s="54" t="s">
        <v>326</v>
      </c>
      <c r="I551" s="54" t="s">
        <v>293</v>
      </c>
      <c r="J551" s="82" t="s">
        <v>107</v>
      </c>
      <c r="K551" s="54"/>
      <c r="L551" s="55">
        <v>193</v>
      </c>
      <c r="M551" s="56"/>
      <c r="N551" s="56"/>
    </row>
    <row r="552" spans="7:14" ht="34.5" customHeight="1">
      <c r="G552" s="53" t="s">
        <v>423</v>
      </c>
      <c r="H552" s="54" t="s">
        <v>326</v>
      </c>
      <c r="I552" s="54" t="s">
        <v>293</v>
      </c>
      <c r="J552" s="82" t="s">
        <v>107</v>
      </c>
      <c r="K552" s="54" t="s">
        <v>424</v>
      </c>
      <c r="L552" s="55">
        <v>193</v>
      </c>
      <c r="M552" s="56"/>
      <c r="N552" s="56"/>
    </row>
    <row r="553" spans="1:14" s="23" customFormat="1" ht="20.25" customHeight="1">
      <c r="A553" s="88" t="s">
        <v>187</v>
      </c>
      <c r="B553" s="88" t="s">
        <v>188</v>
      </c>
      <c r="C553" s="88" t="s">
        <v>202</v>
      </c>
      <c r="D553" s="88" t="s">
        <v>203</v>
      </c>
      <c r="E553" s="88" t="s">
        <v>321</v>
      </c>
      <c r="F553" s="88" t="s">
        <v>322</v>
      </c>
      <c r="G553" s="89" t="s">
        <v>206</v>
      </c>
      <c r="H553" s="90" t="s">
        <v>326</v>
      </c>
      <c r="I553" s="90" t="s">
        <v>300</v>
      </c>
      <c r="J553" s="91" t="s">
        <v>280</v>
      </c>
      <c r="K553" s="90" t="s">
        <v>280</v>
      </c>
      <c r="L553" s="47">
        <f>L554+L560</f>
        <v>26540.800000000003</v>
      </c>
      <c r="M553" s="52" t="e">
        <f>M554+M557+M560</f>
        <v>#REF!</v>
      </c>
      <c r="N553" s="52" t="e">
        <f>N554+N557+N560</f>
        <v>#REF!</v>
      </c>
    </row>
    <row r="554" spans="7:14" ht="18.75">
      <c r="G554" s="53" t="s">
        <v>190</v>
      </c>
      <c r="H554" s="54" t="s">
        <v>326</v>
      </c>
      <c r="I554" s="54" t="s">
        <v>300</v>
      </c>
      <c r="J554" s="82" t="s">
        <v>33</v>
      </c>
      <c r="K554" s="58"/>
      <c r="L554" s="55">
        <v>6609.9</v>
      </c>
      <c r="M554" s="56">
        <v>979</v>
      </c>
      <c r="N554" s="56">
        <v>1030</v>
      </c>
    </row>
    <row r="555" spans="7:14" ht="50.25" customHeight="1">
      <c r="G555" s="53" t="s">
        <v>362</v>
      </c>
      <c r="H555" s="54" t="s">
        <v>326</v>
      </c>
      <c r="I555" s="54" t="s">
        <v>300</v>
      </c>
      <c r="J555" s="82" t="s">
        <v>570</v>
      </c>
      <c r="K555" s="58"/>
      <c r="L555" s="55">
        <v>516.1</v>
      </c>
      <c r="M555" s="56">
        <v>979</v>
      </c>
      <c r="N555" s="56">
        <v>1030</v>
      </c>
    </row>
    <row r="556" spans="7:14" ht="31.5">
      <c r="G556" s="53" t="s">
        <v>13</v>
      </c>
      <c r="H556" s="54" t="s">
        <v>326</v>
      </c>
      <c r="I556" s="54" t="s">
        <v>300</v>
      </c>
      <c r="J556" s="82" t="s">
        <v>570</v>
      </c>
      <c r="K556" s="54" t="s">
        <v>14</v>
      </c>
      <c r="L556" s="55">
        <v>516.1</v>
      </c>
      <c r="M556" s="56">
        <v>979</v>
      </c>
      <c r="N556" s="56">
        <v>1030</v>
      </c>
    </row>
    <row r="557" spans="7:14" ht="63">
      <c r="G557" s="53" t="s">
        <v>220</v>
      </c>
      <c r="H557" s="54" t="s">
        <v>326</v>
      </c>
      <c r="I557" s="54" t="s">
        <v>300</v>
      </c>
      <c r="J557" s="82" t="s">
        <v>571</v>
      </c>
      <c r="K557" s="54" t="s">
        <v>280</v>
      </c>
      <c r="L557" s="55">
        <v>6093.8</v>
      </c>
      <c r="M557" s="56">
        <v>2330</v>
      </c>
      <c r="N557" s="56">
        <v>2330</v>
      </c>
    </row>
    <row r="558" spans="7:14" ht="18.75">
      <c r="G558" s="53" t="s">
        <v>572</v>
      </c>
      <c r="H558" s="54" t="s">
        <v>326</v>
      </c>
      <c r="I558" s="54" t="s">
        <v>300</v>
      </c>
      <c r="J558" s="82" t="s">
        <v>571</v>
      </c>
      <c r="K558" s="54" t="s">
        <v>573</v>
      </c>
      <c r="L558" s="55">
        <v>4593.8</v>
      </c>
      <c r="M558" s="56">
        <v>2330</v>
      </c>
      <c r="N558" s="56">
        <v>2330</v>
      </c>
    </row>
    <row r="559" spans="7:14" ht="18.75">
      <c r="G559" s="53" t="s">
        <v>243</v>
      </c>
      <c r="H559" s="54" t="s">
        <v>326</v>
      </c>
      <c r="I559" s="54" t="s">
        <v>300</v>
      </c>
      <c r="J559" s="82" t="s">
        <v>571</v>
      </c>
      <c r="K559" s="54" t="s">
        <v>468</v>
      </c>
      <c r="L559" s="55">
        <v>1500</v>
      </c>
      <c r="M559" s="56"/>
      <c r="N559" s="56"/>
    </row>
    <row r="560" spans="7:14" ht="18.75">
      <c r="G560" s="53" t="s">
        <v>132</v>
      </c>
      <c r="H560" s="54" t="s">
        <v>326</v>
      </c>
      <c r="I560" s="54" t="s">
        <v>300</v>
      </c>
      <c r="J560" s="82" t="s">
        <v>531</v>
      </c>
      <c r="K560" s="54"/>
      <c r="L560" s="55">
        <f>L561+L563+L565+L567</f>
        <v>19930.9</v>
      </c>
      <c r="M560" s="56" t="e">
        <f>M561+#REF!+#REF!+#REF!+#REF!</f>
        <v>#REF!</v>
      </c>
      <c r="N560" s="56" t="e">
        <f>N561+#REF!+#REF!+#REF!+#REF!</f>
        <v>#REF!</v>
      </c>
    </row>
    <row r="561" spans="7:14" ht="63">
      <c r="G561" s="53" t="s">
        <v>341</v>
      </c>
      <c r="H561" s="54" t="s">
        <v>326</v>
      </c>
      <c r="I561" s="54" t="s">
        <v>300</v>
      </c>
      <c r="J561" s="82" t="s">
        <v>574</v>
      </c>
      <c r="K561" s="54"/>
      <c r="L561" s="55">
        <v>1493.4</v>
      </c>
      <c r="M561" s="56">
        <v>1300</v>
      </c>
      <c r="N561" s="56">
        <v>1300</v>
      </c>
    </row>
    <row r="562" spans="7:14" ht="31.5">
      <c r="G562" s="53" t="s">
        <v>423</v>
      </c>
      <c r="H562" s="54" t="s">
        <v>326</v>
      </c>
      <c r="I562" s="54" t="s">
        <v>300</v>
      </c>
      <c r="J562" s="82" t="s">
        <v>574</v>
      </c>
      <c r="K562" s="54" t="s">
        <v>424</v>
      </c>
      <c r="L562" s="55">
        <v>1493.4</v>
      </c>
      <c r="M562" s="56">
        <v>1300</v>
      </c>
      <c r="N562" s="56">
        <v>1300</v>
      </c>
    </row>
    <row r="563" spans="7:14" ht="31.5">
      <c r="G563" s="53" t="s">
        <v>369</v>
      </c>
      <c r="H563" s="54" t="s">
        <v>326</v>
      </c>
      <c r="I563" s="54" t="s">
        <v>300</v>
      </c>
      <c r="J563" s="82" t="s">
        <v>575</v>
      </c>
      <c r="K563" s="54" t="s">
        <v>280</v>
      </c>
      <c r="L563" s="55">
        <v>6375.8</v>
      </c>
      <c r="M563" s="56"/>
      <c r="N563" s="56"/>
    </row>
    <row r="564" spans="7:14" ht="31.5">
      <c r="G564" s="53" t="s">
        <v>64</v>
      </c>
      <c r="H564" s="54" t="s">
        <v>326</v>
      </c>
      <c r="I564" s="54" t="s">
        <v>300</v>
      </c>
      <c r="J564" s="82" t="s">
        <v>575</v>
      </c>
      <c r="K564" s="54" t="s">
        <v>65</v>
      </c>
      <c r="L564" s="55">
        <v>6375.8</v>
      </c>
      <c r="M564" s="56"/>
      <c r="N564" s="56"/>
    </row>
    <row r="565" spans="7:14" ht="18.75">
      <c r="G565" s="53" t="s">
        <v>370</v>
      </c>
      <c r="H565" s="54" t="s">
        <v>326</v>
      </c>
      <c r="I565" s="54" t="s">
        <v>300</v>
      </c>
      <c r="J565" s="82" t="s">
        <v>576</v>
      </c>
      <c r="K565" s="54" t="s">
        <v>280</v>
      </c>
      <c r="L565" s="55">
        <v>6654.8</v>
      </c>
      <c r="M565" s="56"/>
      <c r="N565" s="56"/>
    </row>
    <row r="566" spans="7:14" ht="31.5">
      <c r="G566" s="53" t="s">
        <v>577</v>
      </c>
      <c r="H566" s="54" t="s">
        <v>326</v>
      </c>
      <c r="I566" s="54" t="s">
        <v>300</v>
      </c>
      <c r="J566" s="82" t="s">
        <v>576</v>
      </c>
      <c r="K566" s="54" t="s">
        <v>578</v>
      </c>
      <c r="L566" s="55">
        <v>6654.8</v>
      </c>
      <c r="M566" s="56"/>
      <c r="N566" s="56"/>
    </row>
    <row r="567" spans="7:14" ht="18.75">
      <c r="G567" s="53" t="s">
        <v>239</v>
      </c>
      <c r="H567" s="54" t="s">
        <v>326</v>
      </c>
      <c r="I567" s="54" t="s">
        <v>300</v>
      </c>
      <c r="J567" s="82" t="s">
        <v>579</v>
      </c>
      <c r="K567" s="54" t="s">
        <v>280</v>
      </c>
      <c r="L567" s="55">
        <v>5406.9</v>
      </c>
      <c r="M567" s="56"/>
      <c r="N567" s="56"/>
    </row>
    <row r="568" spans="7:14" ht="31.5">
      <c r="G568" s="53" t="s">
        <v>64</v>
      </c>
      <c r="H568" s="54" t="s">
        <v>326</v>
      </c>
      <c r="I568" s="54" t="s">
        <v>300</v>
      </c>
      <c r="J568" s="82" t="s">
        <v>579</v>
      </c>
      <c r="K568" s="54" t="s">
        <v>65</v>
      </c>
      <c r="L568" s="55">
        <v>5406.9</v>
      </c>
      <c r="M568" s="56"/>
      <c r="N568" s="56"/>
    </row>
    <row r="569" spans="1:14" ht="18.75">
      <c r="A569" s="7" t="s">
        <v>187</v>
      </c>
      <c r="B569" s="7" t="s">
        <v>188</v>
      </c>
      <c r="C569" s="7" t="s">
        <v>204</v>
      </c>
      <c r="D569" s="7" t="s">
        <v>205</v>
      </c>
      <c r="E569" s="7" t="s">
        <v>321</v>
      </c>
      <c r="F569" s="7" t="s">
        <v>322</v>
      </c>
      <c r="G569" s="57" t="s">
        <v>209</v>
      </c>
      <c r="H569" s="58" t="s">
        <v>326</v>
      </c>
      <c r="I569" s="58" t="s">
        <v>303</v>
      </c>
      <c r="J569" s="83" t="s">
        <v>280</v>
      </c>
      <c r="K569" s="58" t="s">
        <v>280</v>
      </c>
      <c r="L569" s="59">
        <f>L570+L578+L581</f>
        <v>9011.4</v>
      </c>
      <c r="M569" s="60" t="e">
        <f>#REF!+M570+M581</f>
        <v>#REF!</v>
      </c>
      <c r="N569" s="60" t="e">
        <f>#REF!+N570+N581</f>
        <v>#REF!</v>
      </c>
    </row>
    <row r="570" spans="7:14" ht="21.75" customHeight="1">
      <c r="G570" s="49" t="s">
        <v>285</v>
      </c>
      <c r="H570" s="50" t="s">
        <v>326</v>
      </c>
      <c r="I570" s="50" t="s">
        <v>303</v>
      </c>
      <c r="J570" s="75" t="s">
        <v>286</v>
      </c>
      <c r="K570" s="54"/>
      <c r="L570" s="55">
        <v>6765</v>
      </c>
      <c r="M570" s="56">
        <v>6201</v>
      </c>
      <c r="N570" s="56">
        <v>6201</v>
      </c>
    </row>
    <row r="571" spans="7:14" ht="35.25" customHeight="1">
      <c r="G571" s="53" t="s">
        <v>215</v>
      </c>
      <c r="H571" s="54" t="s">
        <v>326</v>
      </c>
      <c r="I571" s="54" t="s">
        <v>303</v>
      </c>
      <c r="J571" s="82" t="s">
        <v>580</v>
      </c>
      <c r="K571" s="54"/>
      <c r="L571" s="55">
        <v>6765</v>
      </c>
      <c r="M571" s="56">
        <v>6201</v>
      </c>
      <c r="N571" s="56">
        <v>6201</v>
      </c>
    </row>
    <row r="572" spans="7:14" ht="18.75">
      <c r="G572" s="49" t="s">
        <v>413</v>
      </c>
      <c r="H572" s="54" t="s">
        <v>326</v>
      </c>
      <c r="I572" s="54" t="s">
        <v>303</v>
      </c>
      <c r="J572" s="82" t="s">
        <v>580</v>
      </c>
      <c r="K572" s="54" t="s">
        <v>412</v>
      </c>
      <c r="L572" s="55">
        <v>5805.6</v>
      </c>
      <c r="M572" s="56">
        <v>6201</v>
      </c>
      <c r="N572" s="56">
        <v>6201</v>
      </c>
    </row>
    <row r="573" spans="7:14" ht="31.5">
      <c r="G573" s="53" t="s">
        <v>527</v>
      </c>
      <c r="H573" s="54" t="s">
        <v>326</v>
      </c>
      <c r="I573" s="54" t="s">
        <v>303</v>
      </c>
      <c r="J573" s="82" t="s">
        <v>580</v>
      </c>
      <c r="K573" s="54" t="s">
        <v>57</v>
      </c>
      <c r="L573" s="55">
        <v>4.2</v>
      </c>
      <c r="M573" s="56"/>
      <c r="N573" s="56"/>
    </row>
    <row r="574" spans="7:14" ht="31.5">
      <c r="G574" s="49" t="s">
        <v>414</v>
      </c>
      <c r="H574" s="54" t="s">
        <v>326</v>
      </c>
      <c r="I574" s="54" t="s">
        <v>303</v>
      </c>
      <c r="J574" s="82" t="s">
        <v>580</v>
      </c>
      <c r="K574" s="54" t="s">
        <v>415</v>
      </c>
      <c r="L574" s="55">
        <v>341.9</v>
      </c>
      <c r="M574" s="56"/>
      <c r="N574" s="56"/>
    </row>
    <row r="575" spans="7:14" ht="31.5">
      <c r="G575" s="49" t="s">
        <v>416</v>
      </c>
      <c r="H575" s="54" t="s">
        <v>326</v>
      </c>
      <c r="I575" s="54" t="s">
        <v>303</v>
      </c>
      <c r="J575" s="82" t="s">
        <v>580</v>
      </c>
      <c r="K575" s="54" t="s">
        <v>417</v>
      </c>
      <c r="L575" s="55">
        <v>605.5</v>
      </c>
      <c r="M575" s="56"/>
      <c r="N575" s="56"/>
    </row>
    <row r="576" spans="7:14" ht="19.5" customHeight="1">
      <c r="G576" s="49" t="s">
        <v>425</v>
      </c>
      <c r="H576" s="54" t="s">
        <v>326</v>
      </c>
      <c r="I576" s="54" t="s">
        <v>303</v>
      </c>
      <c r="J576" s="82" t="s">
        <v>580</v>
      </c>
      <c r="K576" s="54" t="s">
        <v>426</v>
      </c>
      <c r="L576" s="55">
        <v>2.9</v>
      </c>
      <c r="M576" s="56"/>
      <c r="N576" s="56"/>
    </row>
    <row r="577" spans="7:14" ht="18.75">
      <c r="G577" s="49" t="s">
        <v>418</v>
      </c>
      <c r="H577" s="54" t="s">
        <v>326</v>
      </c>
      <c r="I577" s="54" t="s">
        <v>303</v>
      </c>
      <c r="J577" s="82" t="s">
        <v>580</v>
      </c>
      <c r="K577" s="54" t="s">
        <v>419</v>
      </c>
      <c r="L577" s="55">
        <v>4.9</v>
      </c>
      <c r="M577" s="56"/>
      <c r="N577" s="56"/>
    </row>
    <row r="578" spans="7:14" ht="18.75">
      <c r="G578" s="49" t="s">
        <v>402</v>
      </c>
      <c r="H578" s="54" t="s">
        <v>326</v>
      </c>
      <c r="I578" s="54" t="s">
        <v>303</v>
      </c>
      <c r="J578" s="82" t="s">
        <v>465</v>
      </c>
      <c r="K578" s="54"/>
      <c r="L578" s="55">
        <v>1.8</v>
      </c>
      <c r="M578" s="56"/>
      <c r="N578" s="56"/>
    </row>
    <row r="579" spans="7:14" ht="31.5">
      <c r="G579" s="49" t="s">
        <v>581</v>
      </c>
      <c r="H579" s="54" t="s">
        <v>326</v>
      </c>
      <c r="I579" s="54" t="s">
        <v>303</v>
      </c>
      <c r="J579" s="82" t="s">
        <v>467</v>
      </c>
      <c r="K579" s="54"/>
      <c r="L579" s="55">
        <v>1.8</v>
      </c>
      <c r="M579" s="56"/>
      <c r="N579" s="56"/>
    </row>
    <row r="580" spans="7:14" ht="31.5">
      <c r="G580" s="49" t="s">
        <v>416</v>
      </c>
      <c r="H580" s="54" t="s">
        <v>326</v>
      </c>
      <c r="I580" s="54" t="s">
        <v>303</v>
      </c>
      <c r="J580" s="82" t="s">
        <v>467</v>
      </c>
      <c r="K580" s="54" t="s">
        <v>417</v>
      </c>
      <c r="L580" s="55">
        <v>1.8</v>
      </c>
      <c r="M580" s="56"/>
      <c r="N580" s="56"/>
    </row>
    <row r="581" spans="7:14" ht="18.75">
      <c r="G581" s="53" t="s">
        <v>427</v>
      </c>
      <c r="H581" s="54" t="s">
        <v>326</v>
      </c>
      <c r="I581" s="54" t="s">
        <v>303</v>
      </c>
      <c r="J581" s="82" t="s">
        <v>428</v>
      </c>
      <c r="K581" s="54"/>
      <c r="L581" s="55">
        <v>2244.6</v>
      </c>
      <c r="M581" s="56"/>
      <c r="N581" s="56"/>
    </row>
    <row r="582" spans="1:14" ht="47.25">
      <c r="A582" s="7" t="s">
        <v>187</v>
      </c>
      <c r="B582" s="7" t="s">
        <v>188</v>
      </c>
      <c r="C582" s="7" t="s">
        <v>111</v>
      </c>
      <c r="D582" s="7" t="s">
        <v>112</v>
      </c>
      <c r="E582" s="7" t="s">
        <v>278</v>
      </c>
      <c r="F582" s="7" t="s">
        <v>277</v>
      </c>
      <c r="G582" s="53" t="s">
        <v>582</v>
      </c>
      <c r="H582" s="54" t="s">
        <v>326</v>
      </c>
      <c r="I582" s="54" t="s">
        <v>303</v>
      </c>
      <c r="J582" s="82" t="s">
        <v>583</v>
      </c>
      <c r="K582" s="54" t="s">
        <v>280</v>
      </c>
      <c r="L582" s="55">
        <v>1950.9</v>
      </c>
      <c r="M582" s="56"/>
      <c r="N582" s="56"/>
    </row>
    <row r="583" spans="1:14" ht="31.5">
      <c r="A583" s="7" t="s">
        <v>187</v>
      </c>
      <c r="B583" s="7" t="s">
        <v>188</v>
      </c>
      <c r="C583" s="7" t="s">
        <v>111</v>
      </c>
      <c r="D583" s="7" t="s">
        <v>112</v>
      </c>
      <c r="E583" s="7" t="s">
        <v>328</v>
      </c>
      <c r="F583" s="7" t="s">
        <v>329</v>
      </c>
      <c r="G583" s="49" t="s">
        <v>416</v>
      </c>
      <c r="H583" s="54" t="s">
        <v>326</v>
      </c>
      <c r="I583" s="54" t="s">
        <v>303</v>
      </c>
      <c r="J583" s="82" t="s">
        <v>583</v>
      </c>
      <c r="K583" s="54" t="s">
        <v>417</v>
      </c>
      <c r="L583" s="55">
        <v>285.2</v>
      </c>
      <c r="M583" s="56"/>
      <c r="N583" s="56"/>
    </row>
    <row r="584" spans="7:14" ht="35.25" customHeight="1">
      <c r="G584" s="53" t="s">
        <v>423</v>
      </c>
      <c r="H584" s="54" t="s">
        <v>326</v>
      </c>
      <c r="I584" s="54" t="s">
        <v>303</v>
      </c>
      <c r="J584" s="82" t="s">
        <v>583</v>
      </c>
      <c r="K584" s="54" t="s">
        <v>424</v>
      </c>
      <c r="L584" s="55">
        <v>1324.1</v>
      </c>
      <c r="M584" s="56"/>
      <c r="N584" s="56"/>
    </row>
    <row r="585" spans="7:14" ht="18.75" customHeight="1">
      <c r="G585" s="53" t="s">
        <v>443</v>
      </c>
      <c r="H585" s="54" t="s">
        <v>326</v>
      </c>
      <c r="I585" s="54" t="s">
        <v>303</v>
      </c>
      <c r="J585" s="82" t="s">
        <v>583</v>
      </c>
      <c r="K585" s="54" t="s">
        <v>444</v>
      </c>
      <c r="L585" s="55">
        <v>341.6</v>
      </c>
      <c r="M585" s="56"/>
      <c r="N585" s="56"/>
    </row>
    <row r="586" spans="7:14" ht="18.75" customHeight="1">
      <c r="G586" s="53" t="s">
        <v>452</v>
      </c>
      <c r="H586" s="54" t="s">
        <v>326</v>
      </c>
      <c r="I586" s="54" t="s">
        <v>303</v>
      </c>
      <c r="J586" s="82" t="s">
        <v>453</v>
      </c>
      <c r="K586" s="54"/>
      <c r="L586" s="55">
        <v>108.5</v>
      </c>
      <c r="M586" s="56"/>
      <c r="N586" s="56"/>
    </row>
    <row r="587" spans="7:14" ht="18.75" customHeight="1">
      <c r="G587" s="53" t="s">
        <v>454</v>
      </c>
      <c r="H587" s="54" t="s">
        <v>326</v>
      </c>
      <c r="I587" s="54" t="s">
        <v>303</v>
      </c>
      <c r="J587" s="82" t="s">
        <v>453</v>
      </c>
      <c r="K587" s="54" t="s">
        <v>455</v>
      </c>
      <c r="L587" s="55">
        <v>108.5</v>
      </c>
      <c r="M587" s="56"/>
      <c r="N587" s="56"/>
    </row>
    <row r="588" spans="7:14" ht="51" customHeight="1">
      <c r="G588" s="53" t="s">
        <v>584</v>
      </c>
      <c r="H588" s="54" t="s">
        <v>326</v>
      </c>
      <c r="I588" s="54" t="s">
        <v>303</v>
      </c>
      <c r="J588" s="82" t="s">
        <v>585</v>
      </c>
      <c r="K588" s="54"/>
      <c r="L588" s="55">
        <v>185.2</v>
      </c>
      <c r="M588" s="56"/>
      <c r="N588" s="56"/>
    </row>
    <row r="589" spans="7:14" ht="16.5" customHeight="1">
      <c r="G589" s="53" t="s">
        <v>443</v>
      </c>
      <c r="H589" s="54" t="s">
        <v>326</v>
      </c>
      <c r="I589" s="54" t="s">
        <v>303</v>
      </c>
      <c r="J589" s="82" t="s">
        <v>585</v>
      </c>
      <c r="K589" s="54" t="s">
        <v>444</v>
      </c>
      <c r="L589" s="55">
        <v>185.2</v>
      </c>
      <c r="M589" s="56"/>
      <c r="N589" s="56"/>
    </row>
    <row r="590" spans="7:14" ht="18.75">
      <c r="G590" s="65" t="s">
        <v>174</v>
      </c>
      <c r="H590" s="66" t="s">
        <v>305</v>
      </c>
      <c r="I590" s="66"/>
      <c r="J590" s="84" t="s">
        <v>280</v>
      </c>
      <c r="K590" s="66" t="s">
        <v>280</v>
      </c>
      <c r="L590" s="63">
        <f>L592+L597+L601</f>
        <v>15739.8</v>
      </c>
      <c r="M590" s="67"/>
      <c r="N590" s="67"/>
    </row>
    <row r="591" spans="7:14" ht="18.75">
      <c r="G591" s="57" t="s">
        <v>174</v>
      </c>
      <c r="H591" s="58" t="s">
        <v>305</v>
      </c>
      <c r="I591" s="58" t="s">
        <v>279</v>
      </c>
      <c r="J591" s="83"/>
      <c r="K591" s="58"/>
      <c r="L591" s="59">
        <f>L592</f>
        <v>9426.3</v>
      </c>
      <c r="M591" s="60"/>
      <c r="N591" s="60"/>
    </row>
    <row r="592" spans="7:14" ht="18.75">
      <c r="G592" s="53" t="s">
        <v>427</v>
      </c>
      <c r="H592" s="54" t="s">
        <v>305</v>
      </c>
      <c r="I592" s="54" t="s">
        <v>279</v>
      </c>
      <c r="J592" s="82" t="s">
        <v>428</v>
      </c>
      <c r="K592" s="54" t="s">
        <v>280</v>
      </c>
      <c r="L592" s="55">
        <v>9426.3</v>
      </c>
      <c r="M592" s="56"/>
      <c r="N592" s="56"/>
    </row>
    <row r="593" spans="7:14" ht="31.5">
      <c r="G593" s="53" t="s">
        <v>561</v>
      </c>
      <c r="H593" s="54" t="s">
        <v>305</v>
      </c>
      <c r="I593" s="54" t="s">
        <v>279</v>
      </c>
      <c r="J593" s="82" t="s">
        <v>562</v>
      </c>
      <c r="K593" s="54" t="s">
        <v>280</v>
      </c>
      <c r="L593" s="55">
        <v>9426.3</v>
      </c>
      <c r="M593" s="56"/>
      <c r="N593" s="56"/>
    </row>
    <row r="594" spans="7:14" ht="31.5">
      <c r="G594" s="49" t="s">
        <v>416</v>
      </c>
      <c r="H594" s="54" t="s">
        <v>305</v>
      </c>
      <c r="I594" s="54" t="s">
        <v>279</v>
      </c>
      <c r="J594" s="82" t="s">
        <v>562</v>
      </c>
      <c r="K594" s="54" t="s">
        <v>417</v>
      </c>
      <c r="L594" s="55">
        <v>1195.3</v>
      </c>
      <c r="M594" s="56"/>
      <c r="N594" s="56"/>
    </row>
    <row r="595" spans="7:14" ht="20.25" customHeight="1">
      <c r="G595" s="53" t="s">
        <v>454</v>
      </c>
      <c r="H595" s="54" t="s">
        <v>305</v>
      </c>
      <c r="I595" s="54" t="s">
        <v>279</v>
      </c>
      <c r="J595" s="82" t="s">
        <v>562</v>
      </c>
      <c r="K595" s="54" t="s">
        <v>455</v>
      </c>
      <c r="L595" s="55">
        <v>181</v>
      </c>
      <c r="M595" s="56"/>
      <c r="N595" s="56"/>
    </row>
    <row r="596" spans="7:14" ht="20.25" customHeight="1">
      <c r="G596" s="53" t="s">
        <v>243</v>
      </c>
      <c r="H596" s="54" t="s">
        <v>305</v>
      </c>
      <c r="I596" s="54" t="s">
        <v>279</v>
      </c>
      <c r="J596" s="82" t="s">
        <v>562</v>
      </c>
      <c r="K596" s="54" t="s">
        <v>468</v>
      </c>
      <c r="L596" s="55">
        <v>8050</v>
      </c>
      <c r="M596" s="56"/>
      <c r="N596" s="56"/>
    </row>
    <row r="597" spans="7:14" ht="20.25" customHeight="1">
      <c r="G597" s="57" t="s">
        <v>586</v>
      </c>
      <c r="H597" s="58" t="s">
        <v>305</v>
      </c>
      <c r="I597" s="58" t="s">
        <v>283</v>
      </c>
      <c r="J597" s="83"/>
      <c r="K597" s="58"/>
      <c r="L597" s="59">
        <v>5083.6</v>
      </c>
      <c r="M597" s="56"/>
      <c r="N597" s="56"/>
    </row>
    <row r="598" spans="7:14" ht="20.25" customHeight="1">
      <c r="G598" s="53" t="s">
        <v>427</v>
      </c>
      <c r="H598" s="54" t="s">
        <v>305</v>
      </c>
      <c r="I598" s="54" t="s">
        <v>283</v>
      </c>
      <c r="J598" s="82" t="s">
        <v>428</v>
      </c>
      <c r="K598" s="54"/>
      <c r="L598" s="55">
        <v>5083.6</v>
      </c>
      <c r="M598" s="56"/>
      <c r="N598" s="56"/>
    </row>
    <row r="599" spans="7:14" ht="81.75" customHeight="1">
      <c r="G599" s="53" t="s">
        <v>482</v>
      </c>
      <c r="H599" s="54" t="s">
        <v>305</v>
      </c>
      <c r="I599" s="54" t="s">
        <v>283</v>
      </c>
      <c r="J599" s="82" t="s">
        <v>483</v>
      </c>
      <c r="K599" s="54"/>
      <c r="L599" s="55">
        <v>5083.6</v>
      </c>
      <c r="M599" s="56"/>
      <c r="N599" s="56"/>
    </row>
    <row r="600" spans="7:14" ht="20.25" customHeight="1">
      <c r="G600" s="53" t="s">
        <v>243</v>
      </c>
      <c r="H600" s="54" t="s">
        <v>305</v>
      </c>
      <c r="I600" s="54" t="s">
        <v>283</v>
      </c>
      <c r="J600" s="82" t="s">
        <v>483</v>
      </c>
      <c r="K600" s="54" t="s">
        <v>468</v>
      </c>
      <c r="L600" s="55">
        <v>5083.6</v>
      </c>
      <c r="M600" s="56"/>
      <c r="N600" s="56"/>
    </row>
    <row r="601" spans="7:14" ht="20.25" customHeight="1">
      <c r="G601" s="57" t="s">
        <v>587</v>
      </c>
      <c r="H601" s="58" t="s">
        <v>305</v>
      </c>
      <c r="I601" s="58" t="s">
        <v>293</v>
      </c>
      <c r="J601" s="83"/>
      <c r="K601" s="58"/>
      <c r="L601" s="59">
        <v>1229.9</v>
      </c>
      <c r="M601" s="56"/>
      <c r="N601" s="56"/>
    </row>
    <row r="602" spans="7:14" ht="20.25" customHeight="1">
      <c r="G602" s="53" t="s">
        <v>317</v>
      </c>
      <c r="H602" s="54" t="s">
        <v>305</v>
      </c>
      <c r="I602" s="54" t="s">
        <v>293</v>
      </c>
      <c r="J602" s="82" t="s">
        <v>445</v>
      </c>
      <c r="K602" s="54"/>
      <c r="L602" s="55">
        <v>1229.9</v>
      </c>
      <c r="M602" s="56"/>
      <c r="N602" s="56"/>
    </row>
    <row r="603" spans="7:14" ht="33.75" customHeight="1">
      <c r="G603" s="53" t="s">
        <v>588</v>
      </c>
      <c r="H603" s="54" t="s">
        <v>305</v>
      </c>
      <c r="I603" s="54" t="s">
        <v>293</v>
      </c>
      <c r="J603" s="82" t="s">
        <v>589</v>
      </c>
      <c r="K603" s="54"/>
      <c r="L603" s="55">
        <v>1229.9</v>
      </c>
      <c r="M603" s="56"/>
      <c r="N603" s="56"/>
    </row>
    <row r="604" spans="7:14" ht="33.75" customHeight="1">
      <c r="G604" s="49" t="s">
        <v>416</v>
      </c>
      <c r="H604" s="54" t="s">
        <v>305</v>
      </c>
      <c r="I604" s="54" t="s">
        <v>293</v>
      </c>
      <c r="J604" s="82" t="s">
        <v>589</v>
      </c>
      <c r="K604" s="54" t="s">
        <v>417</v>
      </c>
      <c r="L604" s="55">
        <v>166</v>
      </c>
      <c r="M604" s="56"/>
      <c r="N604" s="56"/>
    </row>
    <row r="605" spans="7:14" ht="20.25" customHeight="1">
      <c r="G605" s="53" t="s">
        <v>243</v>
      </c>
      <c r="H605" s="54" t="s">
        <v>305</v>
      </c>
      <c r="I605" s="54" t="s">
        <v>293</v>
      </c>
      <c r="J605" s="82" t="s">
        <v>589</v>
      </c>
      <c r="K605" s="54" t="s">
        <v>468</v>
      </c>
      <c r="L605" s="55">
        <v>498.6</v>
      </c>
      <c r="M605" s="56"/>
      <c r="N605" s="56"/>
    </row>
    <row r="606" spans="7:14" ht="20.25" customHeight="1">
      <c r="G606" s="53" t="s">
        <v>443</v>
      </c>
      <c r="H606" s="54" t="s">
        <v>305</v>
      </c>
      <c r="I606" s="54" t="s">
        <v>293</v>
      </c>
      <c r="J606" s="82" t="s">
        <v>589</v>
      </c>
      <c r="K606" s="54" t="s">
        <v>444</v>
      </c>
      <c r="L606" s="55">
        <v>565.3</v>
      </c>
      <c r="M606" s="56"/>
      <c r="N606" s="56"/>
    </row>
    <row r="607" spans="7:14" ht="18.75">
      <c r="G607" s="65" t="s">
        <v>169</v>
      </c>
      <c r="H607" s="66" t="s">
        <v>308</v>
      </c>
      <c r="I607" s="66"/>
      <c r="J607" s="84" t="s">
        <v>280</v>
      </c>
      <c r="K607" s="66" t="s">
        <v>280</v>
      </c>
      <c r="L607" s="63">
        <f>L608+L613</f>
        <v>1910</v>
      </c>
      <c r="M607" s="67"/>
      <c r="N607" s="67"/>
    </row>
    <row r="608" spans="7:14" ht="18.75">
      <c r="G608" s="57" t="s">
        <v>169</v>
      </c>
      <c r="H608" s="58" t="s">
        <v>308</v>
      </c>
      <c r="I608" s="58" t="s">
        <v>279</v>
      </c>
      <c r="J608" s="83"/>
      <c r="K608" s="58"/>
      <c r="L608" s="59">
        <f>L609</f>
        <v>820.1</v>
      </c>
      <c r="M608" s="60"/>
      <c r="N608" s="60"/>
    </row>
    <row r="609" spans="7:14" ht="18.75">
      <c r="G609" s="53" t="s">
        <v>427</v>
      </c>
      <c r="H609" s="54" t="s">
        <v>308</v>
      </c>
      <c r="I609" s="54" t="s">
        <v>279</v>
      </c>
      <c r="J609" s="82" t="s">
        <v>428</v>
      </c>
      <c r="K609" s="71"/>
      <c r="L609" s="55">
        <v>820.1</v>
      </c>
      <c r="M609" s="56"/>
      <c r="N609" s="56"/>
    </row>
    <row r="610" spans="7:14" ht="31.5">
      <c r="G610" s="53" t="s">
        <v>590</v>
      </c>
      <c r="H610" s="54" t="s">
        <v>308</v>
      </c>
      <c r="I610" s="54" t="s">
        <v>279</v>
      </c>
      <c r="J610" s="82" t="s">
        <v>591</v>
      </c>
      <c r="K610" s="71"/>
      <c r="L610" s="55">
        <v>820.1</v>
      </c>
      <c r="M610" s="56"/>
      <c r="N610" s="56"/>
    </row>
    <row r="611" spans="7:14" ht="63">
      <c r="G611" s="53" t="s">
        <v>441</v>
      </c>
      <c r="H611" s="54" t="s">
        <v>308</v>
      </c>
      <c r="I611" s="54" t="s">
        <v>279</v>
      </c>
      <c r="J611" s="82" t="s">
        <v>591</v>
      </c>
      <c r="K611" s="54" t="s">
        <v>442</v>
      </c>
      <c r="L611" s="55">
        <v>734.1</v>
      </c>
      <c r="M611" s="56"/>
      <c r="N611" s="56"/>
    </row>
    <row r="612" spans="7:14" ht="22.5" customHeight="1">
      <c r="G612" s="53" t="s">
        <v>443</v>
      </c>
      <c r="H612" s="54" t="s">
        <v>308</v>
      </c>
      <c r="I612" s="54" t="s">
        <v>279</v>
      </c>
      <c r="J612" s="82" t="s">
        <v>591</v>
      </c>
      <c r="K612" s="54" t="s">
        <v>444</v>
      </c>
      <c r="L612" s="55">
        <v>86</v>
      </c>
      <c r="M612" s="56"/>
      <c r="N612" s="56"/>
    </row>
    <row r="613" spans="7:14" ht="18.75">
      <c r="G613" s="57" t="s">
        <v>172</v>
      </c>
      <c r="H613" s="58" t="s">
        <v>308</v>
      </c>
      <c r="I613" s="58" t="s">
        <v>283</v>
      </c>
      <c r="J613" s="83"/>
      <c r="K613" s="58"/>
      <c r="L613" s="59">
        <f>L614</f>
        <v>1089.9</v>
      </c>
      <c r="M613" s="60"/>
      <c r="N613" s="60"/>
    </row>
    <row r="614" spans="7:14" ht="18.75">
      <c r="G614" s="53" t="s">
        <v>427</v>
      </c>
      <c r="H614" s="54" t="s">
        <v>308</v>
      </c>
      <c r="I614" s="54" t="s">
        <v>283</v>
      </c>
      <c r="J614" s="82" t="s">
        <v>428</v>
      </c>
      <c r="K614" s="54"/>
      <c r="L614" s="55">
        <v>1089.9</v>
      </c>
      <c r="M614" s="56"/>
      <c r="N614" s="56"/>
    </row>
    <row r="615" spans="7:14" ht="31.5">
      <c r="G615" s="53" t="s">
        <v>590</v>
      </c>
      <c r="H615" s="54" t="s">
        <v>308</v>
      </c>
      <c r="I615" s="54" t="s">
        <v>283</v>
      </c>
      <c r="J615" s="82" t="s">
        <v>591</v>
      </c>
      <c r="K615" s="54"/>
      <c r="L615" s="55">
        <v>1089.9</v>
      </c>
      <c r="M615" s="56"/>
      <c r="N615" s="56"/>
    </row>
    <row r="616" spans="7:14" ht="63">
      <c r="G616" s="53" t="s">
        <v>441</v>
      </c>
      <c r="H616" s="54" t="s">
        <v>308</v>
      </c>
      <c r="I616" s="54" t="s">
        <v>283</v>
      </c>
      <c r="J616" s="82" t="s">
        <v>591</v>
      </c>
      <c r="K616" s="54" t="s">
        <v>442</v>
      </c>
      <c r="L616" s="55">
        <v>1089.9</v>
      </c>
      <c r="M616" s="56"/>
      <c r="N616" s="56"/>
    </row>
    <row r="617" spans="7:27" ht="34.5" customHeight="1">
      <c r="G617" s="65" t="s">
        <v>358</v>
      </c>
      <c r="H617" s="66" t="s">
        <v>355</v>
      </c>
      <c r="I617" s="66" t="s">
        <v>280</v>
      </c>
      <c r="J617" s="84" t="s">
        <v>280</v>
      </c>
      <c r="K617" s="66" t="s">
        <v>280</v>
      </c>
      <c r="L617" s="63">
        <v>110</v>
      </c>
      <c r="M617" s="67">
        <v>100</v>
      </c>
      <c r="N617" s="67">
        <v>100</v>
      </c>
      <c r="Q617" s="30"/>
      <c r="R617" s="30"/>
      <c r="S617" s="30"/>
      <c r="T617" s="30"/>
      <c r="U617" s="30"/>
      <c r="V617" s="30"/>
      <c r="W617" s="30"/>
      <c r="X617" s="30"/>
      <c r="Y617" s="30"/>
      <c r="Z617" s="30"/>
      <c r="AA617" s="30"/>
    </row>
    <row r="618" spans="7:27" ht="31.5">
      <c r="G618" s="57" t="s">
        <v>358</v>
      </c>
      <c r="H618" s="58" t="s">
        <v>355</v>
      </c>
      <c r="I618" s="58" t="s">
        <v>279</v>
      </c>
      <c r="J618" s="83" t="s">
        <v>280</v>
      </c>
      <c r="K618" s="58" t="s">
        <v>280</v>
      </c>
      <c r="L618" s="59">
        <v>110</v>
      </c>
      <c r="M618" s="56">
        <v>100</v>
      </c>
      <c r="N618" s="56">
        <v>100</v>
      </c>
      <c r="P618" s="29"/>
      <c r="Q618" s="29"/>
      <c r="R618" s="29"/>
      <c r="S618" s="30"/>
      <c r="T618" s="30"/>
      <c r="U618" s="30"/>
      <c r="V618" s="30"/>
      <c r="W618" s="30"/>
      <c r="X618" s="30"/>
      <c r="Y618" s="30"/>
      <c r="Z618" s="30"/>
      <c r="AA618" s="30"/>
    </row>
    <row r="619" spans="7:27" ht="18.75">
      <c r="G619" s="53" t="s">
        <v>359</v>
      </c>
      <c r="H619" s="54" t="s">
        <v>355</v>
      </c>
      <c r="I619" s="54" t="s">
        <v>279</v>
      </c>
      <c r="J619" s="82" t="s">
        <v>592</v>
      </c>
      <c r="K619" s="54" t="s">
        <v>280</v>
      </c>
      <c r="L619" s="55">
        <v>110</v>
      </c>
      <c r="M619" s="56">
        <v>100</v>
      </c>
      <c r="N619" s="56">
        <v>100</v>
      </c>
      <c r="Q619" s="30"/>
      <c r="R619" s="30"/>
      <c r="S619" s="30"/>
      <c r="T619" s="30"/>
      <c r="U619" s="30"/>
      <c r="V619" s="30"/>
      <c r="W619" s="30"/>
      <c r="X619" s="30"/>
      <c r="Y619" s="30"/>
      <c r="Z619" s="30"/>
      <c r="AA619" s="30"/>
    </row>
    <row r="620" spans="7:14" ht="31.5">
      <c r="G620" s="53" t="s">
        <v>361</v>
      </c>
      <c r="H620" s="54" t="s">
        <v>355</v>
      </c>
      <c r="I620" s="54" t="s">
        <v>279</v>
      </c>
      <c r="J620" s="82" t="s">
        <v>593</v>
      </c>
      <c r="K620" s="54" t="s">
        <v>280</v>
      </c>
      <c r="L620" s="55">
        <v>110</v>
      </c>
      <c r="M620" s="56">
        <v>100</v>
      </c>
      <c r="N620" s="56">
        <v>100</v>
      </c>
    </row>
    <row r="621" spans="7:14" ht="18.75">
      <c r="G621" s="53" t="s">
        <v>594</v>
      </c>
      <c r="H621" s="54" t="s">
        <v>355</v>
      </c>
      <c r="I621" s="54" t="s">
        <v>279</v>
      </c>
      <c r="J621" s="82" t="s">
        <v>593</v>
      </c>
      <c r="K621" s="54" t="s">
        <v>595</v>
      </c>
      <c r="L621" s="55">
        <v>110</v>
      </c>
      <c r="M621" s="56">
        <v>100</v>
      </c>
      <c r="N621" s="56">
        <v>100</v>
      </c>
    </row>
    <row r="622" spans="7:14" ht="18.75">
      <c r="G622" s="65"/>
      <c r="H622" s="66" t="s">
        <v>311</v>
      </c>
      <c r="I622" s="66" t="s">
        <v>280</v>
      </c>
      <c r="J622" s="84" t="s">
        <v>280</v>
      </c>
      <c r="K622" s="66" t="s">
        <v>280</v>
      </c>
      <c r="L622" s="63">
        <f>L623+L630</f>
        <v>109146.5</v>
      </c>
      <c r="M622" s="67">
        <f>M623</f>
        <v>16251.2</v>
      </c>
      <c r="N622" s="67">
        <f>N623</f>
        <v>14067.8</v>
      </c>
    </row>
    <row r="623" spans="7:14" ht="50.25" customHeight="1">
      <c r="G623" s="57" t="s">
        <v>395</v>
      </c>
      <c r="H623" s="54" t="s">
        <v>311</v>
      </c>
      <c r="I623" s="58" t="s">
        <v>279</v>
      </c>
      <c r="J623" s="83" t="s">
        <v>280</v>
      </c>
      <c r="K623" s="58" t="s">
        <v>280</v>
      </c>
      <c r="L623" s="59">
        <f>L624+L628</f>
        <v>109107.5</v>
      </c>
      <c r="M623" s="60">
        <f>M624+M628</f>
        <v>16251.2</v>
      </c>
      <c r="N623" s="60">
        <f>N624+N628</f>
        <v>14067.8</v>
      </c>
    </row>
    <row r="624" spans="7:14" ht="19.5" customHeight="1">
      <c r="G624" s="53" t="s">
        <v>596</v>
      </c>
      <c r="H624" s="54" t="s">
        <v>311</v>
      </c>
      <c r="I624" s="54" t="s">
        <v>279</v>
      </c>
      <c r="J624" s="82" t="s">
        <v>597</v>
      </c>
      <c r="K624" s="54" t="s">
        <v>280</v>
      </c>
      <c r="L624" s="55">
        <v>108093.5</v>
      </c>
      <c r="M624" s="60">
        <f>M625</f>
        <v>15202.2</v>
      </c>
      <c r="N624" s="60">
        <f>N625</f>
        <v>13019.8</v>
      </c>
    </row>
    <row r="625" spans="7:14" ht="23.25" customHeight="1">
      <c r="G625" s="53" t="s">
        <v>344</v>
      </c>
      <c r="H625" s="54" t="s">
        <v>311</v>
      </c>
      <c r="I625" s="54" t="s">
        <v>279</v>
      </c>
      <c r="J625" s="82" t="s">
        <v>598</v>
      </c>
      <c r="K625" s="54"/>
      <c r="L625" s="55">
        <v>108093.5</v>
      </c>
      <c r="M625" s="60">
        <v>15202.2</v>
      </c>
      <c r="N625" s="60">
        <v>13019.8</v>
      </c>
    </row>
    <row r="626" spans="7:14" ht="50.25" customHeight="1">
      <c r="G626" s="53" t="s">
        <v>395</v>
      </c>
      <c r="H626" s="54" t="s">
        <v>311</v>
      </c>
      <c r="I626" s="54" t="s">
        <v>279</v>
      </c>
      <c r="J626" s="82" t="s">
        <v>598</v>
      </c>
      <c r="K626" s="54" t="s">
        <v>599</v>
      </c>
      <c r="L626" s="55">
        <v>108093.5</v>
      </c>
      <c r="M626" s="60">
        <v>15202.2</v>
      </c>
      <c r="N626" s="60">
        <v>13019.8</v>
      </c>
    </row>
    <row r="627" spans="7:14" ht="20.25" customHeight="1">
      <c r="G627" s="53" t="s">
        <v>132</v>
      </c>
      <c r="H627" s="54" t="s">
        <v>311</v>
      </c>
      <c r="I627" s="54" t="s">
        <v>279</v>
      </c>
      <c r="J627" s="82" t="s">
        <v>531</v>
      </c>
      <c r="K627" s="54"/>
      <c r="L627" s="55">
        <v>1014</v>
      </c>
      <c r="M627" s="60"/>
      <c r="N627" s="60"/>
    </row>
    <row r="628" spans="7:14" ht="47.25">
      <c r="G628" s="53" t="s">
        <v>600</v>
      </c>
      <c r="H628" s="54" t="s">
        <v>311</v>
      </c>
      <c r="I628" s="54" t="s">
        <v>279</v>
      </c>
      <c r="J628" s="82" t="s">
        <v>601</v>
      </c>
      <c r="K628" s="54"/>
      <c r="L628" s="55">
        <v>1014</v>
      </c>
      <c r="M628" s="56">
        <v>1049</v>
      </c>
      <c r="N628" s="56">
        <v>1048</v>
      </c>
    </row>
    <row r="629" spans="7:14" ht="47.25">
      <c r="G629" s="53" t="s">
        <v>395</v>
      </c>
      <c r="H629" s="54" t="s">
        <v>311</v>
      </c>
      <c r="I629" s="54" t="s">
        <v>279</v>
      </c>
      <c r="J629" s="82" t="s">
        <v>601</v>
      </c>
      <c r="K629" s="54" t="s">
        <v>599</v>
      </c>
      <c r="L629" s="55">
        <v>1014</v>
      </c>
      <c r="M629" s="56">
        <v>1049</v>
      </c>
      <c r="N629" s="56">
        <v>1048</v>
      </c>
    </row>
    <row r="630" spans="7:14" ht="18.75">
      <c r="G630" s="57" t="s">
        <v>388</v>
      </c>
      <c r="H630" s="58" t="s">
        <v>311</v>
      </c>
      <c r="I630" s="58" t="s">
        <v>293</v>
      </c>
      <c r="J630" s="83"/>
      <c r="K630" s="58"/>
      <c r="L630" s="59">
        <f>L631</f>
        <v>39</v>
      </c>
      <c r="M630" s="60"/>
      <c r="N630" s="60"/>
    </row>
    <row r="631" spans="7:14" ht="18.75">
      <c r="G631" s="53" t="s">
        <v>427</v>
      </c>
      <c r="H631" s="54" t="s">
        <v>311</v>
      </c>
      <c r="I631" s="54" t="s">
        <v>293</v>
      </c>
      <c r="J631" s="82" t="s">
        <v>428</v>
      </c>
      <c r="K631" s="54"/>
      <c r="L631" s="55">
        <v>39</v>
      </c>
      <c r="M631" s="56"/>
      <c r="N631" s="56"/>
    </row>
    <row r="632" spans="7:14" ht="18.75">
      <c r="G632" s="53" t="s">
        <v>452</v>
      </c>
      <c r="H632" s="54" t="s">
        <v>311</v>
      </c>
      <c r="I632" s="54" t="s">
        <v>293</v>
      </c>
      <c r="J632" s="82" t="s">
        <v>453</v>
      </c>
      <c r="K632" s="54"/>
      <c r="L632" s="55">
        <v>39</v>
      </c>
      <c r="M632" s="56"/>
      <c r="N632" s="56"/>
    </row>
    <row r="633" spans="7:14" ht="18.75" customHeight="1">
      <c r="G633" s="53" t="s">
        <v>243</v>
      </c>
      <c r="H633" s="54" t="s">
        <v>311</v>
      </c>
      <c r="I633" s="54" t="s">
        <v>293</v>
      </c>
      <c r="J633" s="82" t="s">
        <v>453</v>
      </c>
      <c r="K633" s="54" t="s">
        <v>468</v>
      </c>
      <c r="L633" s="55">
        <v>39</v>
      </c>
      <c r="M633" s="56"/>
      <c r="N633" s="56"/>
    </row>
    <row r="634" spans="1:14" ht="18.75">
      <c r="A634" s="7" t="s">
        <v>212</v>
      </c>
      <c r="B634" s="7" t="s">
        <v>213</v>
      </c>
      <c r="C634" s="7" t="s">
        <v>240</v>
      </c>
      <c r="D634" s="7" t="s">
        <v>241</v>
      </c>
      <c r="E634" s="7" t="s">
        <v>191</v>
      </c>
      <c r="F634" s="7" t="s">
        <v>192</v>
      </c>
      <c r="G634" s="41" t="s">
        <v>257</v>
      </c>
      <c r="H634" s="42" t="s">
        <v>280</v>
      </c>
      <c r="I634" s="42" t="s">
        <v>280</v>
      </c>
      <c r="J634" s="80" t="s">
        <v>280</v>
      </c>
      <c r="K634" s="42" t="s">
        <v>280</v>
      </c>
      <c r="L634" s="63">
        <f>L16+L86+L91+L110+L151+L203+L354+L404+L441+L590+L607+L617+L622</f>
        <v>1104775.8</v>
      </c>
      <c r="M634" s="67" t="e">
        <f>M16+M86+M91+M110+M151+M203+M354+M404+M441+M590+M607+M617+M622+#REF!</f>
        <v>#REF!</v>
      </c>
      <c r="N634" s="67" t="e">
        <f>N16+N86+N91+N110+N151+N203+N354+N404+N441+N590+N607+N617+N622+#REF!</f>
        <v>#REF!</v>
      </c>
    </row>
    <row r="635" spans="1:14" s="6" customFormat="1" ht="18.75">
      <c r="A635" s="5" t="s">
        <v>242</v>
      </c>
      <c r="B635" s="5" t="s">
        <v>243</v>
      </c>
      <c r="C635" s="5" t="s">
        <v>276</v>
      </c>
      <c r="D635" s="5" t="s">
        <v>277</v>
      </c>
      <c r="E635" s="5" t="s">
        <v>278</v>
      </c>
      <c r="F635" s="5" t="s">
        <v>277</v>
      </c>
      <c r="G635" s="72"/>
      <c r="H635" s="73"/>
      <c r="I635" s="73"/>
      <c r="J635" s="85"/>
      <c r="K635" s="73"/>
      <c r="L635" s="74"/>
      <c r="M635" s="74"/>
      <c r="N635" s="74"/>
    </row>
    <row r="636" spans="1:14" ht="18.75">
      <c r="A636" s="7" t="s">
        <v>242</v>
      </c>
      <c r="B636" s="7" t="s">
        <v>243</v>
      </c>
      <c r="C636" s="7" t="s">
        <v>131</v>
      </c>
      <c r="D636" s="7" t="s">
        <v>132</v>
      </c>
      <c r="E636" s="7" t="s">
        <v>278</v>
      </c>
      <c r="F636" s="7" t="s">
        <v>277</v>
      </c>
      <c r="G636" s="72"/>
      <c r="H636" s="73"/>
      <c r="I636" s="73"/>
      <c r="J636" s="85"/>
      <c r="K636" s="73"/>
      <c r="L636" s="74"/>
      <c r="M636" s="74"/>
      <c r="N636" s="74"/>
    </row>
    <row r="637" spans="1:14" ht="18.75">
      <c r="A637" s="7" t="s">
        <v>242</v>
      </c>
      <c r="B637" s="7" t="s">
        <v>243</v>
      </c>
      <c r="C637" s="7" t="s">
        <v>244</v>
      </c>
      <c r="D637" s="7" t="s">
        <v>245</v>
      </c>
      <c r="E637" s="7" t="s">
        <v>278</v>
      </c>
      <c r="F637" s="7" t="s">
        <v>277</v>
      </c>
      <c r="G637" s="72"/>
      <c r="H637" s="73"/>
      <c r="I637" s="73"/>
      <c r="J637" s="85"/>
      <c r="K637" s="73"/>
      <c r="L637" s="74"/>
      <c r="M637" s="74"/>
      <c r="N637" s="74"/>
    </row>
    <row r="638" spans="1:6" ht="18.75">
      <c r="A638" s="7" t="s">
        <v>242</v>
      </c>
      <c r="B638" s="7" t="s">
        <v>243</v>
      </c>
      <c r="C638" s="7" t="s">
        <v>244</v>
      </c>
      <c r="D638" s="7" t="s">
        <v>245</v>
      </c>
      <c r="E638" s="7" t="s">
        <v>246</v>
      </c>
      <c r="F638" s="7" t="s">
        <v>243</v>
      </c>
    </row>
    <row r="639" spans="1:6" ht="18.75">
      <c r="A639" s="7" t="s">
        <v>242</v>
      </c>
      <c r="B639" s="7" t="s">
        <v>243</v>
      </c>
      <c r="C639" s="7" t="s">
        <v>210</v>
      </c>
      <c r="D639" s="7" t="s">
        <v>211</v>
      </c>
      <c r="E639" s="7" t="s">
        <v>278</v>
      </c>
      <c r="F639" s="7" t="s">
        <v>277</v>
      </c>
    </row>
    <row r="640" spans="1:6" ht="18.75">
      <c r="A640" s="7" t="s">
        <v>242</v>
      </c>
      <c r="B640" s="7" t="s">
        <v>243</v>
      </c>
      <c r="C640" s="7" t="s">
        <v>210</v>
      </c>
      <c r="D640" s="7" t="s">
        <v>211</v>
      </c>
      <c r="E640" s="7" t="s">
        <v>246</v>
      </c>
      <c r="F640" s="7" t="s">
        <v>243</v>
      </c>
    </row>
    <row r="641" spans="1:6" ht="18.75">
      <c r="A641" s="7" t="s">
        <v>242</v>
      </c>
      <c r="B641" s="7" t="s">
        <v>243</v>
      </c>
      <c r="C641" s="7" t="s">
        <v>247</v>
      </c>
      <c r="D641" s="7" t="s">
        <v>248</v>
      </c>
      <c r="E641" s="7" t="s">
        <v>278</v>
      </c>
      <c r="F641" s="7" t="s">
        <v>277</v>
      </c>
    </row>
    <row r="642" spans="1:6" ht="18.75">
      <c r="A642" s="7" t="s">
        <v>242</v>
      </c>
      <c r="B642" s="7" t="s">
        <v>243</v>
      </c>
      <c r="C642" s="7" t="s">
        <v>247</v>
      </c>
      <c r="D642" s="7" t="s">
        <v>248</v>
      </c>
      <c r="E642" s="7" t="s">
        <v>246</v>
      </c>
      <c r="F642" s="7" t="s">
        <v>243</v>
      </c>
    </row>
    <row r="643" spans="1:14" s="6" customFormat="1" ht="18.75">
      <c r="A643" s="5" t="s">
        <v>249</v>
      </c>
      <c r="B643" s="5" t="s">
        <v>250</v>
      </c>
      <c r="C643" s="5" t="s">
        <v>276</v>
      </c>
      <c r="D643" s="5" t="s">
        <v>277</v>
      </c>
      <c r="E643" s="5" t="s">
        <v>278</v>
      </c>
      <c r="F643" s="5" t="s">
        <v>277</v>
      </c>
      <c r="G643" s="15"/>
      <c r="H643" s="12"/>
      <c r="I643" s="12"/>
      <c r="J643" s="86"/>
      <c r="K643" s="12"/>
      <c r="L643" s="23"/>
      <c r="M643" s="23"/>
      <c r="N643" s="23"/>
    </row>
    <row r="644" spans="1:6" ht="18.75">
      <c r="A644" s="7" t="s">
        <v>249</v>
      </c>
      <c r="B644" s="7" t="s">
        <v>250</v>
      </c>
      <c r="C644" s="7" t="s">
        <v>189</v>
      </c>
      <c r="D644" s="7" t="s">
        <v>190</v>
      </c>
      <c r="E644" s="7" t="s">
        <v>278</v>
      </c>
      <c r="F644" s="7" t="s">
        <v>277</v>
      </c>
    </row>
    <row r="645" spans="1:6" ht="18.75">
      <c r="A645" s="7" t="s">
        <v>249</v>
      </c>
      <c r="B645" s="7" t="s">
        <v>250</v>
      </c>
      <c r="C645" s="7" t="s">
        <v>251</v>
      </c>
      <c r="D645" s="7" t="s">
        <v>252</v>
      </c>
      <c r="E645" s="7" t="s">
        <v>278</v>
      </c>
      <c r="F645" s="7" t="s">
        <v>277</v>
      </c>
    </row>
    <row r="646" spans="1:6" ht="18.75">
      <c r="A646" s="7" t="s">
        <v>249</v>
      </c>
      <c r="B646" s="7" t="s">
        <v>250</v>
      </c>
      <c r="C646" s="7" t="s">
        <v>253</v>
      </c>
      <c r="D646" s="7" t="s">
        <v>254</v>
      </c>
      <c r="E646" s="7" t="s">
        <v>278</v>
      </c>
      <c r="F646" s="7" t="s">
        <v>277</v>
      </c>
    </row>
    <row r="647" spans="1:6" ht="18.75">
      <c r="A647" s="7" t="s">
        <v>249</v>
      </c>
      <c r="B647" s="7" t="s">
        <v>250</v>
      </c>
      <c r="C647" s="7" t="s">
        <v>253</v>
      </c>
      <c r="D647" s="7" t="s">
        <v>254</v>
      </c>
      <c r="E647" s="7" t="s">
        <v>246</v>
      </c>
      <c r="F647" s="7" t="s">
        <v>243</v>
      </c>
    </row>
    <row r="648" spans="1:14" s="4" customFormat="1" ht="18.75">
      <c r="A648" s="3" t="s">
        <v>233</v>
      </c>
      <c r="B648" s="3" t="s">
        <v>319</v>
      </c>
      <c r="C648" s="3" t="s">
        <v>276</v>
      </c>
      <c r="D648" s="3" t="s">
        <v>277</v>
      </c>
      <c r="E648" s="3" t="s">
        <v>278</v>
      </c>
      <c r="F648" s="3" t="s">
        <v>277</v>
      </c>
      <c r="G648" s="15"/>
      <c r="H648" s="12"/>
      <c r="I648" s="12"/>
      <c r="J648" s="86"/>
      <c r="K648" s="12"/>
      <c r="L648" s="23"/>
      <c r="M648" s="23"/>
      <c r="N648" s="23"/>
    </row>
    <row r="649" spans="1:14" s="6" customFormat="1" ht="18.75">
      <c r="A649" s="5" t="s">
        <v>234</v>
      </c>
      <c r="B649" s="5" t="s">
        <v>319</v>
      </c>
      <c r="C649" s="5" t="s">
        <v>276</v>
      </c>
      <c r="D649" s="5" t="s">
        <v>277</v>
      </c>
      <c r="E649" s="5" t="s">
        <v>278</v>
      </c>
      <c r="F649" s="5" t="s">
        <v>277</v>
      </c>
      <c r="G649" s="15"/>
      <c r="H649" s="12"/>
      <c r="I649" s="12"/>
      <c r="J649" s="86"/>
      <c r="K649" s="12"/>
      <c r="L649" s="23"/>
      <c r="M649" s="23"/>
      <c r="N649" s="23"/>
    </row>
    <row r="650" spans="1:6" ht="18.75">
      <c r="A650" s="7" t="s">
        <v>234</v>
      </c>
      <c r="B650" s="7" t="s">
        <v>319</v>
      </c>
      <c r="C650" s="7" t="s">
        <v>318</v>
      </c>
      <c r="D650" s="7" t="s">
        <v>319</v>
      </c>
      <c r="E650" s="7" t="s">
        <v>278</v>
      </c>
      <c r="F650" s="7" t="s">
        <v>277</v>
      </c>
    </row>
    <row r="651" spans="1:6" ht="18.75">
      <c r="A651" s="7" t="s">
        <v>234</v>
      </c>
      <c r="B651" s="7" t="s">
        <v>319</v>
      </c>
      <c r="C651" s="7" t="s">
        <v>318</v>
      </c>
      <c r="D651" s="7" t="s">
        <v>319</v>
      </c>
      <c r="E651" s="7" t="s">
        <v>235</v>
      </c>
      <c r="F651" s="7" t="s">
        <v>319</v>
      </c>
    </row>
    <row r="652" spans="1:14" s="4" customFormat="1" ht="18.75">
      <c r="A652" s="3" t="s">
        <v>255</v>
      </c>
      <c r="B652" s="3" t="s">
        <v>256</v>
      </c>
      <c r="C652" s="3" t="s">
        <v>276</v>
      </c>
      <c r="D652" s="3" t="s">
        <v>277</v>
      </c>
      <c r="E652" s="3" t="s">
        <v>278</v>
      </c>
      <c r="F652" s="3" t="s">
        <v>277</v>
      </c>
      <c r="G652" s="15"/>
      <c r="H652" s="12"/>
      <c r="I652" s="12"/>
      <c r="J652" s="86"/>
      <c r="K652" s="12"/>
      <c r="L652" s="23"/>
      <c r="M652" s="23"/>
      <c r="N652" s="23"/>
    </row>
  </sheetData>
  <sheetProtection formatColumns="0"/>
  <mergeCells count="11">
    <mergeCell ref="M14:N14"/>
    <mergeCell ref="G10:N10"/>
    <mergeCell ref="G4:O4"/>
    <mergeCell ref="G5:N5"/>
    <mergeCell ref="G6:N6"/>
    <mergeCell ref="G7:N7"/>
    <mergeCell ref="G8:N8"/>
    <mergeCell ref="G3:N3"/>
    <mergeCell ref="J9:M9"/>
    <mergeCell ref="G11:N11"/>
    <mergeCell ref="G12:N12"/>
  </mergeCells>
  <printOptions/>
  <pageMargins left="0.984251968503937" right="0" top="0.3937007874015748" bottom="0.3937007874015748" header="0.15748031496062992" footer="0.1968503937007874"/>
  <pageSetup firstPageNumber="81" useFirstPageNumber="1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523mudrechenko</dc:creator>
  <cp:keywords/>
  <dc:description/>
  <cp:lastModifiedBy>фу</cp:lastModifiedBy>
  <cp:lastPrinted>2013-03-14T02:35:51Z</cp:lastPrinted>
  <dcterms:created xsi:type="dcterms:W3CDTF">2007-11-02T05:53:53Z</dcterms:created>
  <dcterms:modified xsi:type="dcterms:W3CDTF">2013-03-14T02:35:53Z</dcterms:modified>
  <cp:category/>
  <cp:version/>
  <cp:contentType/>
  <cp:contentStatus/>
</cp:coreProperties>
</file>