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9540" windowHeight="4650" tabRatio="602" firstSheet="7" activeTab="10"/>
  </bookViews>
  <sheets>
    <sheet name="на 01.02.2018" sheetId="1" r:id="rId1"/>
    <sheet name="на 01.03.2018" sheetId="2" r:id="rId2"/>
    <sheet name="на 01.04.2018" sheetId="3" r:id="rId3"/>
    <sheet name="на 01.05.2018 " sheetId="4" r:id="rId4"/>
    <sheet name="на 01.06.2018" sheetId="5" r:id="rId5"/>
    <sheet name="на 01.07.2018" sheetId="6" r:id="rId6"/>
    <sheet name="на 01.08.2018" sheetId="7" r:id="rId7"/>
    <sheet name="на 01.09.2018" sheetId="8" r:id="rId8"/>
    <sheet name="на 01.10.2018" sheetId="9" r:id="rId9"/>
    <sheet name="на 01.11.2018" sheetId="10" r:id="rId10"/>
    <sheet name="на 01.12.2018" sheetId="11" r:id="rId11"/>
  </sheets>
  <definedNames/>
  <calcPr fullCalcOnLoad="1"/>
</workbook>
</file>

<file path=xl/sharedStrings.xml><?xml version="1.0" encoding="utf-8"?>
<sst xmlns="http://schemas.openxmlformats.org/spreadsheetml/2006/main" count="1120" uniqueCount="112">
  <si>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</si>
  <si>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</si>
  <si>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</si>
  <si>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</si>
  <si>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</si>
  <si>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</si>
  <si>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</si>
  <si>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</si>
  <si>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</si>
  <si>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</si>
  <si>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</si>
  <si>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</si>
  <si>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</si>
  <si>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</si>
  <si>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</si>
  <si>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</si>
  <si>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</si>
  <si>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</si>
  <si>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</si>
  <si>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</si>
  <si>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</si>
  <si>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</si>
  <si>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</si>
  <si>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</si>
  <si>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</si>
  <si>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</si>
  <si>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</si>
  <si>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</si>
  <si>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</si>
  <si>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</si>
  <si>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</si>
  <si>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Дотации бюджетам субъектов Российской Федерации и муниципальных образваний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</si>
  <si>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</si>
  <si>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</si>
  <si>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</si>
  <si>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</si>
  <si>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</si>
  <si>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</si>
  <si>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ОБСЛУЖИВАНИЕ ГОСУДАРСТВЕННОГО МУНИЦИПАЛЬНОГО ДОЛГА</t>
  </si>
  <si>
    <t>ДОХОДЫ ОТ ИСПОЛЬЗОВАНИЯ ИМУЩЕСТВА НАХОДЯЩЕГОСЯ В ГОСУДАРСТВЕННОЙ И МУНИЦИПАЛЬНОЙ СОБСТВЕННОСТИ</t>
  </si>
  <si>
    <t>Иные дотации</t>
  </si>
  <si>
    <t>МЕЖБЮДЖЕТНЫЕ ТРАНСФЕРТЫ ОБЩЕГО ХАРАКТЕРА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</si>
  <si>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</si>
  <si>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</si>
  <si>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</si>
  <si>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</si>
  <si>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</si>
  <si>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</si>
  <si>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</si>
  <si>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</si>
  <si>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</si>
  <si>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</si>
  <si>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</si>
  <si>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</si>
  <si>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</si>
  <si>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</si>
  <si>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</si>
  <si>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</si>
  <si>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</si>
  <si>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</si>
  <si>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</si>
  <si>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</si>
  <si>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</si>
  <si>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</si>
  <si>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</si>
  <si>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</si>
  <si>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</si>
  <si>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</si>
  <si>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св 200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</si>
  <si>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</si>
  <si>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</si>
  <si>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</si>
  <si>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</si>
  <si>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</si>
  <si>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</si>
  <si>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</si>
  <si>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</si>
  <si>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</si>
  <si>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</si>
  <si>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</si>
  <si>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</si>
  <si>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</si>
  <si>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</si>
  <si>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об  исполнении  бюджета Крапивинского муниципального района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</si>
  <si>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</si>
  <si>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</si>
  <si>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</si>
  <si>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</si>
  <si>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</si>
  <si>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</si>
  <si>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</si>
  <si>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</si>
  <si>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</si>
  <si>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 xml:space="preserve">на 01.02.2018 года </t>
  </si>
  <si>
    <t>Судебная система</t>
  </si>
  <si>
    <t>Источники внутреннего финансирования дефицитов бюджетов</t>
  </si>
  <si>
    <t xml:space="preserve">на 01.03.2018 года </t>
  </si>
  <si>
    <t xml:space="preserve">на 01.04.2018 года </t>
  </si>
  <si>
    <t xml:space="preserve">на 01.05.2018 года </t>
  </si>
  <si>
    <t xml:space="preserve">на 01.06.2018 года </t>
  </si>
  <si>
    <t xml:space="preserve">на 01.07.2018 года </t>
  </si>
  <si>
    <t>Спорт высших достижений</t>
  </si>
  <si>
    <t>Физическая культура и спорт</t>
  </si>
  <si>
    <t>(тыс.руб.)</t>
  </si>
  <si>
    <t xml:space="preserve">на 01.08.2018 года </t>
  </si>
  <si>
    <t>Дорожное хозяйство</t>
  </si>
  <si>
    <t xml:space="preserve">на 01.09.2018 года </t>
  </si>
  <si>
    <t>-</t>
  </si>
  <si>
    <t xml:space="preserve">на 01.10.2018 года </t>
  </si>
  <si>
    <t xml:space="preserve">на 01.11.2018 года </t>
  </si>
  <si>
    <t>Общеэкономические вопросы</t>
  </si>
  <si>
    <t xml:space="preserve">на 01.12.2018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</si>
</sst>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4" fillId="15" borderId="14" xfId="0" applyNumberFormat="1" applyFont="1" applyFill="1" applyBorder="1" applyAlignment="1">
      <alignment/>
    </xf>
    <xf numFmtId="173" fontId="2" fillId="15" borderId="14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7" fillId="0" borderId="0" xfId="57" applyFont="1">
      <alignment/>
      <protection/>
    </xf>
    <xf numFmtId="0" fontId="6" fillId="0" borderId="0" xfId="59" applyFont="1">
      <alignment/>
      <protection/>
    </xf>
    <xf numFmtId="0" fontId="8" fillId="0" borderId="15" xfId="57" applyFont="1" applyBorder="1" applyAlignment="1">
      <alignment horizontal="justify" vertical="center"/>
      <protection/>
    </xf>
    <xf numFmtId="0" fontId="8" fillId="0" borderId="15" xfId="57" applyFont="1" applyBorder="1" applyAlignment="1">
      <alignment horizontal="justify" vertical="top"/>
      <protection/>
    </xf>
    <xf numFmtId="0" fontId="8" fillId="15" borderId="15" xfId="57" applyFont="1" applyFill="1" applyBorder="1" applyAlignment="1">
      <alignment horizontal="justify" vertical="top"/>
      <protection/>
    </xf>
    <xf numFmtId="0" fontId="8" fillId="0" borderId="16" xfId="57" applyFont="1" applyBorder="1" applyAlignment="1">
      <alignment horizontal="center" vertical="center" wrapText="1"/>
      <protection/>
    </xf>
    <xf numFmtId="49" fontId="9" fillId="0" borderId="17" xfId="57" applyNumberFormat="1" applyFont="1" applyBorder="1" applyAlignment="1">
      <alignment horizontal="center" vertical="top" wrapText="1"/>
      <protection/>
    </xf>
    <xf numFmtId="49" fontId="9" fillId="15" borderId="17" xfId="57" applyNumberFormat="1" applyFont="1" applyFill="1" applyBorder="1" applyAlignment="1">
      <alignment horizontal="center" vertical="top" wrapText="1"/>
      <protection/>
    </xf>
    <xf numFmtId="49" fontId="9" fillId="15" borderId="17" xfId="57" applyNumberFormat="1" applyFont="1" applyFill="1" applyBorder="1" applyAlignment="1">
      <alignment horizontal="right" vertical="top" wrapText="1"/>
      <protection/>
    </xf>
    <xf numFmtId="0" fontId="7" fillId="0" borderId="0" xfId="57" applyFont="1" applyAlignment="1">
      <alignment horizontal="right"/>
      <protection/>
    </xf>
    <xf numFmtId="0" fontId="10" fillId="0" borderId="17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10" fillId="15" borderId="18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2" fillId="0" borderId="11" xfId="57" applyFont="1" applyFill="1" applyBorder="1" applyAlignment="1">
      <alignment wrapText="1"/>
      <protection/>
    </xf>
    <xf numFmtId="173" fontId="12" fillId="0" borderId="11" xfId="57" applyNumberFormat="1" applyFont="1" applyFill="1" applyBorder="1" applyAlignment="1">
      <alignment/>
      <protection/>
    </xf>
    <xf numFmtId="172" fontId="13" fillId="0" borderId="14" xfId="57" applyNumberFormat="1" applyFont="1" applyBorder="1" applyAlignment="1">
      <alignment horizontal="right"/>
      <protection/>
    </xf>
    <xf numFmtId="0" fontId="12" fillId="0" borderId="11" xfId="57" applyFont="1" applyFill="1" applyBorder="1" applyAlignment="1">
      <alignment vertical="center" wrapText="1"/>
      <protection/>
    </xf>
    <xf numFmtId="173" fontId="12" fillId="0" borderId="11" xfId="57" applyNumberFormat="1" applyFont="1" applyFill="1" applyBorder="1" applyAlignment="1">
      <alignment vertical="top"/>
      <protection/>
    </xf>
    <xf numFmtId="0" fontId="9" fillId="0" borderId="11" xfId="57" applyFont="1" applyFill="1" applyBorder="1" applyAlignment="1">
      <alignment vertical="center" wrapText="1"/>
      <protection/>
    </xf>
    <xf numFmtId="173" fontId="9" fillId="0" borderId="11" xfId="57" applyNumberFormat="1" applyFont="1" applyFill="1" applyBorder="1" applyAlignment="1">
      <alignment/>
      <protection/>
    </xf>
    <xf numFmtId="173" fontId="9" fillId="15" borderId="11" xfId="57" applyNumberFormat="1" applyFont="1" applyFill="1" applyBorder="1" applyAlignment="1">
      <alignment/>
      <protection/>
    </xf>
    <xf numFmtId="172" fontId="7" fillId="0" borderId="14" xfId="57" applyNumberFormat="1" applyFont="1" applyBorder="1" applyAlignment="1">
      <alignment horizontal="right"/>
      <protection/>
    </xf>
    <xf numFmtId="173" fontId="9" fillId="15" borderId="11" xfId="57" applyNumberFormat="1" applyFont="1" applyFill="1" applyBorder="1">
      <alignment/>
      <protection/>
    </xf>
    <xf numFmtId="173" fontId="12" fillId="15" borderId="11" xfId="57" applyNumberFormat="1" applyFont="1" applyFill="1" applyBorder="1">
      <alignment/>
      <protection/>
    </xf>
    <xf numFmtId="173" fontId="12" fillId="15" borderId="11" xfId="57" applyNumberFormat="1" applyFont="1" applyFill="1" applyBorder="1" applyAlignment="1">
      <alignment/>
      <protection/>
    </xf>
    <xf numFmtId="0" fontId="12" fillId="0" borderId="0" xfId="57" applyFont="1" applyFill="1" applyBorder="1" applyAlignment="1">
      <alignment vertical="center" wrapText="1"/>
      <protection/>
    </xf>
    <xf numFmtId="173" fontId="9" fillId="0" borderId="19" xfId="57" applyNumberFormat="1" applyFont="1" applyFill="1" applyBorder="1" applyAlignment="1">
      <alignment/>
      <protection/>
    </xf>
    <xf numFmtId="173" fontId="9" fillId="15" borderId="19" xfId="57" applyNumberFormat="1" applyFont="1" applyFill="1" applyBorder="1" applyAlignment="1">
      <alignment/>
      <protection/>
    </xf>
    <xf numFmtId="0" fontId="12" fillId="0" borderId="20" xfId="57" applyFont="1" applyFill="1" applyBorder="1" applyAlignment="1">
      <alignment vertical="center" wrapText="1"/>
      <protection/>
    </xf>
    <xf numFmtId="173" fontId="15" fillId="0" borderId="20" xfId="57" applyNumberFormat="1" applyFont="1" applyFill="1" applyBorder="1" applyAlignment="1">
      <alignment horizontal="center" vertical="top" wrapText="1"/>
      <protection/>
    </xf>
    <xf numFmtId="173" fontId="15" fillId="15" borderId="20" xfId="57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15" borderId="11" xfId="57" applyFont="1" applyFill="1" applyBorder="1" applyAlignment="1">
      <alignment vertical="center" wrapText="1"/>
      <protection/>
    </xf>
    <xf numFmtId="173" fontId="14" fillId="15" borderId="11" xfId="57" applyNumberFormat="1" applyFont="1" applyFill="1" applyBorder="1" applyAlignment="1">
      <alignment/>
      <protection/>
    </xf>
    <xf numFmtId="172" fontId="13" fillId="15" borderId="14" xfId="57" applyNumberFormat="1" applyFont="1" applyFill="1" applyBorder="1" applyAlignment="1">
      <alignment horizontal="right"/>
      <protection/>
    </xf>
    <xf numFmtId="173" fontId="15" fillId="0" borderId="11" xfId="57" applyNumberFormat="1" applyFont="1" applyFill="1" applyBorder="1" applyAlignment="1">
      <alignment horizontal="center" vertical="center" wrapText="1"/>
      <protection/>
    </xf>
    <xf numFmtId="173" fontId="15" fillId="15" borderId="11" xfId="57" applyNumberFormat="1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17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12" fillId="15" borderId="11" xfId="57" applyNumberFormat="1" applyFont="1" applyFill="1" applyBorder="1" applyAlignment="1">
      <alignment/>
      <protection/>
    </xf>
    <xf numFmtId="4" fontId="9" fillId="15" borderId="11" xfId="57" applyNumberFormat="1" applyFont="1" applyFill="1" applyBorder="1">
      <alignment/>
      <protection/>
    </xf>
    <xf numFmtId="0" fontId="3" fillId="0" borderId="0" xfId="57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3" fillId="0" borderId="0" xfId="57" applyFont="1" applyAlignment="1">
      <alignment horizontal="center" vertical="top"/>
      <protection/>
    </xf>
    <xf numFmtId="0" fontId="8" fillId="0" borderId="0" xfId="59" applyFont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_Информация об исполнении бюджета Крапивинского муниципального района" xfId="56"/>
    <cellStyle name="Обычный 3" xfId="57"/>
    <cellStyle name="Обычный 4" xfId="58"/>
    <cellStyle name="Обычный 5" xfId="59"/>
    <cellStyle name="Обычный 5_Информация об исполнении бюджета Крапивинского муниципального района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PageLayoutView="0" workbookViewId="0" topLeftCell="A40">
      <selection activeCell="D77" sqref="D77"/>
    </sheetView>
  </sheetViews>
  <sheetFormatPr defaultColWidth="9.00390625" defaultRowHeight="12.75"/>
  <cols>
    <col min="1" max="1" width="46.375" style="0" customWidth="1"/>
    <col min="2" max="2" width="15.125" style="0" customWidth="1"/>
    <col min="3" max="4" width="15.00390625" style="0" customWidth="1"/>
  </cols>
  <sheetData>
    <row r="1" spans="1:4" ht="15.75">
      <c r="A1" s="53" t="s">
        <v>43</v>
      </c>
      <c r="B1" s="54"/>
      <c r="C1" s="54"/>
      <c r="D1" s="54"/>
    </row>
    <row r="2" spans="1:4" ht="15.75">
      <c r="A2" s="55" t="s">
        <v>83</v>
      </c>
      <c r="B2" s="56"/>
      <c r="C2" s="56"/>
      <c r="D2" s="56"/>
    </row>
    <row r="3" spans="1:4" ht="15.75">
      <c r="A3" s="57" t="s">
        <v>93</v>
      </c>
      <c r="B3" s="56"/>
      <c r="C3" s="56"/>
      <c r="D3" s="56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112651</v>
      </c>
      <c r="C7" s="24">
        <f>C8+C10+C11+C13+C14+C15+C17+C18+C19+C20</f>
        <v>9106.85</v>
      </c>
      <c r="D7" s="25">
        <f>C7/B7*100</f>
        <v>8.084127082760029</v>
      </c>
    </row>
    <row r="8" spans="1:4" ht="12.75">
      <c r="A8" s="26" t="s">
        <v>15</v>
      </c>
      <c r="B8" s="27">
        <f>B9</f>
        <v>65670</v>
      </c>
      <c r="C8" s="27">
        <f>C9</f>
        <v>4973.886</v>
      </c>
      <c r="D8" s="25">
        <f aca="true" t="shared" si="0" ref="D8:D75">C8/B8*100</f>
        <v>7.574061215166744</v>
      </c>
    </row>
    <row r="9" spans="1:4" ht="12.75">
      <c r="A9" s="28" t="s">
        <v>0</v>
      </c>
      <c r="B9" s="29">
        <v>65670</v>
      </c>
      <c r="C9" s="30">
        <v>4973.886</v>
      </c>
      <c r="D9" s="31">
        <f t="shared" si="0"/>
        <v>7.574061215166744</v>
      </c>
    </row>
    <row r="10" spans="1:4" ht="12.75">
      <c r="A10" s="26" t="s">
        <v>2</v>
      </c>
      <c r="B10" s="24">
        <v>9663</v>
      </c>
      <c r="C10" s="33">
        <v>1274.995</v>
      </c>
      <c r="D10" s="25">
        <f t="shared" si="0"/>
        <v>13.194608299699883</v>
      </c>
    </row>
    <row r="11" spans="1:4" ht="12.75">
      <c r="A11" s="26" t="s">
        <v>3</v>
      </c>
      <c r="B11" s="24">
        <f>B12</f>
        <v>440</v>
      </c>
      <c r="C11" s="24">
        <f>C12</f>
        <v>23.434</v>
      </c>
      <c r="D11" s="25">
        <f t="shared" si="0"/>
        <v>5.325909090909091</v>
      </c>
    </row>
    <row r="12" spans="1:4" ht="12.75">
      <c r="A12" s="28" t="s">
        <v>8</v>
      </c>
      <c r="B12" s="29">
        <v>440</v>
      </c>
      <c r="C12" s="32">
        <v>23.434</v>
      </c>
      <c r="D12" s="31">
        <f t="shared" si="0"/>
        <v>5.325909090909091</v>
      </c>
    </row>
    <row r="13" spans="1:4" ht="12.75">
      <c r="A13" s="26" t="s">
        <v>19</v>
      </c>
      <c r="B13" s="24">
        <v>3300</v>
      </c>
      <c r="C13" s="34">
        <v>251.543</v>
      </c>
      <c r="D13" s="25">
        <f t="shared" si="0"/>
        <v>7.622515151515152</v>
      </c>
    </row>
    <row r="14" spans="1:4" ht="36">
      <c r="A14" s="26" t="s">
        <v>39</v>
      </c>
      <c r="B14" s="24">
        <v>24665</v>
      </c>
      <c r="C14" s="34">
        <v>2087.109</v>
      </c>
      <c r="D14" s="25">
        <f t="shared" si="0"/>
        <v>8.46182444759781</v>
      </c>
    </row>
    <row r="15" spans="1:4" ht="24">
      <c r="A15" s="26" t="s">
        <v>9</v>
      </c>
      <c r="B15" s="24">
        <f>B16</f>
        <v>230</v>
      </c>
      <c r="C15" s="24">
        <f>C16</f>
        <v>39.77</v>
      </c>
      <c r="D15" s="25">
        <f t="shared" si="0"/>
        <v>17.291304347826088</v>
      </c>
    </row>
    <row r="16" spans="1:4" ht="12.75">
      <c r="A16" s="28" t="s">
        <v>10</v>
      </c>
      <c r="B16" s="29">
        <v>230</v>
      </c>
      <c r="C16" s="32">
        <v>39.77</v>
      </c>
      <c r="D16" s="31">
        <f t="shared" si="0"/>
        <v>17.291304347826088</v>
      </c>
    </row>
    <row r="17" spans="1:4" ht="24">
      <c r="A17" s="26" t="s">
        <v>11</v>
      </c>
      <c r="B17" s="24">
        <v>2880</v>
      </c>
      <c r="C17" s="34">
        <v>199.504</v>
      </c>
      <c r="D17" s="25">
        <f t="shared" si="0"/>
        <v>6.927222222222222</v>
      </c>
    </row>
    <row r="18" spans="1:4" ht="24">
      <c r="A18" s="26" t="s">
        <v>20</v>
      </c>
      <c r="B18" s="24">
        <v>900</v>
      </c>
      <c r="C18" s="33">
        <v>129</v>
      </c>
      <c r="D18" s="25" t="s">
        <v>68</v>
      </c>
    </row>
    <row r="19" spans="1:4" ht="12.75">
      <c r="A19" s="26" t="s">
        <v>21</v>
      </c>
      <c r="B19" s="24">
        <v>4903</v>
      </c>
      <c r="C19" s="33">
        <v>118.345</v>
      </c>
      <c r="D19" s="25">
        <f t="shared" si="0"/>
        <v>2.4137262900265144</v>
      </c>
    </row>
    <row r="20" spans="1:4" ht="12.75">
      <c r="A20" s="26" t="s">
        <v>4</v>
      </c>
      <c r="B20" s="24"/>
      <c r="C20" s="33">
        <v>9.264</v>
      </c>
      <c r="D20" s="25" t="s">
        <v>68</v>
      </c>
    </row>
    <row r="21" spans="1:4" ht="12.75">
      <c r="A21" s="26" t="s">
        <v>16</v>
      </c>
      <c r="B21" s="24">
        <f>B22+B27+B28</f>
        <v>812371.9</v>
      </c>
      <c r="C21" s="24">
        <f>C22+C27+C28</f>
        <v>62231.4547</v>
      </c>
      <c r="D21" s="25">
        <f t="shared" si="0"/>
        <v>7.660463723572911</v>
      </c>
    </row>
    <row r="22" spans="1:4" ht="36">
      <c r="A22" s="28" t="s">
        <v>22</v>
      </c>
      <c r="B22" s="29">
        <f>B23+B24+B25+B26</f>
        <v>810371.9</v>
      </c>
      <c r="C22" s="29">
        <f>C23+C24+C25+C26</f>
        <v>62231.455</v>
      </c>
      <c r="D22" s="31">
        <f t="shared" si="0"/>
        <v>7.6793698053942885</v>
      </c>
    </row>
    <row r="23" spans="1:4" ht="24">
      <c r="A23" s="28" t="s">
        <v>23</v>
      </c>
      <c r="B23" s="29">
        <v>302004</v>
      </c>
      <c r="C23" s="32">
        <v>23783</v>
      </c>
      <c r="D23" s="31">
        <f t="shared" si="0"/>
        <v>7.875061257466788</v>
      </c>
    </row>
    <row r="24" spans="1:4" ht="24">
      <c r="A24" s="28" t="s">
        <v>24</v>
      </c>
      <c r="B24" s="29">
        <v>6449.2</v>
      </c>
      <c r="C24" s="32"/>
      <c r="D24" s="31">
        <f t="shared" si="0"/>
        <v>0</v>
      </c>
    </row>
    <row r="25" spans="1:4" ht="24">
      <c r="A25" s="28" t="s">
        <v>25</v>
      </c>
      <c r="B25" s="29">
        <v>501918.7</v>
      </c>
      <c r="C25" s="32">
        <v>38448.455</v>
      </c>
      <c r="D25" s="31">
        <f t="shared" si="0"/>
        <v>7.660295382499198</v>
      </c>
    </row>
    <row r="26" spans="1:4" ht="12.75">
      <c r="A26" s="28" t="s">
        <v>26</v>
      </c>
      <c r="B26" s="29"/>
      <c r="C26" s="32"/>
      <c r="D26" s="31" t="e">
        <f t="shared" si="0"/>
        <v>#DIV/0!</v>
      </c>
    </row>
    <row r="27" spans="1:4" ht="12.75">
      <c r="A27" s="28" t="s">
        <v>70</v>
      </c>
      <c r="B27" s="29">
        <v>2000</v>
      </c>
      <c r="C27" s="32"/>
      <c r="D27" s="31">
        <f t="shared" si="0"/>
        <v>0</v>
      </c>
    </row>
    <row r="28" spans="1:4" ht="36">
      <c r="A28" s="28" t="s">
        <v>71</v>
      </c>
      <c r="B28" s="29"/>
      <c r="C28" s="32">
        <v>-0.0003</v>
      </c>
      <c r="D28" s="31"/>
    </row>
    <row r="29" spans="1:4" ht="12.75">
      <c r="A29" s="26" t="s">
        <v>27</v>
      </c>
      <c r="B29" s="24">
        <f>B7+B21</f>
        <v>925022.9</v>
      </c>
      <c r="C29" s="24">
        <f>C7+C21</f>
        <v>71338.30470000001</v>
      </c>
      <c r="D29" s="25">
        <f t="shared" si="0"/>
        <v>7.712058231207034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51442.2</v>
      </c>
      <c r="C31" s="34">
        <f>SUM(C32:C38)</f>
        <v>4009.6600000000003</v>
      </c>
      <c r="D31" s="44">
        <f t="shared" si="0"/>
        <v>7.794495569785119</v>
      </c>
    </row>
    <row r="32" spans="1:4" ht="24">
      <c r="A32" s="28" t="s">
        <v>44</v>
      </c>
      <c r="B32" s="30">
        <v>827.5</v>
      </c>
      <c r="C32" s="32">
        <v>71.29</v>
      </c>
      <c r="D32" s="31">
        <f t="shared" si="0"/>
        <v>8.615105740181269</v>
      </c>
    </row>
    <row r="33" spans="1:4" ht="36">
      <c r="A33" s="28" t="s">
        <v>45</v>
      </c>
      <c r="B33" s="30">
        <v>1121.5</v>
      </c>
      <c r="C33" s="32">
        <v>145.17</v>
      </c>
      <c r="D33" s="31">
        <f t="shared" si="0"/>
        <v>12.944271065537224</v>
      </c>
    </row>
    <row r="34" spans="1:4" ht="36">
      <c r="A34" s="28" t="s">
        <v>46</v>
      </c>
      <c r="B34" s="30">
        <v>18887.4</v>
      </c>
      <c r="C34" s="32">
        <v>1325.88</v>
      </c>
      <c r="D34" s="31">
        <f t="shared" si="0"/>
        <v>7.019918040598494</v>
      </c>
    </row>
    <row r="35" spans="1:4" ht="12.75">
      <c r="A35" s="28" t="s">
        <v>94</v>
      </c>
      <c r="B35" s="30">
        <v>70.1</v>
      </c>
      <c r="C35" s="32">
        <v>0</v>
      </c>
      <c r="D35" s="31">
        <f t="shared" si="0"/>
        <v>0</v>
      </c>
    </row>
    <row r="36" spans="1:4" ht="36">
      <c r="A36" s="28" t="s">
        <v>47</v>
      </c>
      <c r="B36" s="30">
        <v>658.5</v>
      </c>
      <c r="C36" s="32">
        <v>29.27</v>
      </c>
      <c r="D36" s="31">
        <f t="shared" si="0"/>
        <v>4.444950645406226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29377.2</v>
      </c>
      <c r="C38" s="32">
        <v>2438.05</v>
      </c>
      <c r="D38" s="31">
        <f t="shared" si="0"/>
        <v>8.29912312950179</v>
      </c>
    </row>
    <row r="39" spans="1:4" ht="12.75">
      <c r="A39" s="26" t="s">
        <v>34</v>
      </c>
      <c r="B39" s="24">
        <f>B40</f>
        <v>1140</v>
      </c>
      <c r="C39" s="24">
        <f>C40</f>
        <v>0</v>
      </c>
      <c r="D39" s="25">
        <f t="shared" si="0"/>
        <v>0</v>
      </c>
    </row>
    <row r="40" spans="1:4" ht="12.75">
      <c r="A40" s="28" t="s">
        <v>50</v>
      </c>
      <c r="B40" s="29">
        <v>1140</v>
      </c>
      <c r="C40" s="32">
        <v>0</v>
      </c>
      <c r="D40" s="25">
        <f t="shared" si="0"/>
        <v>0</v>
      </c>
    </row>
    <row r="41" spans="1:4" ht="24">
      <c r="A41" s="26" t="s">
        <v>13</v>
      </c>
      <c r="B41" s="34">
        <f>B42</f>
        <v>2288.9</v>
      </c>
      <c r="C41" s="34">
        <f>C42</f>
        <v>112.39</v>
      </c>
      <c r="D41" s="25">
        <f t="shared" si="0"/>
        <v>4.910218882432609</v>
      </c>
    </row>
    <row r="42" spans="1:4" ht="24">
      <c r="A42" s="28" t="s">
        <v>51</v>
      </c>
      <c r="B42" s="30">
        <v>2288.9</v>
      </c>
      <c r="C42" s="32">
        <v>112.39</v>
      </c>
      <c r="D42" s="31">
        <f t="shared" si="0"/>
        <v>4.910218882432609</v>
      </c>
    </row>
    <row r="43" spans="1:4" ht="12.75">
      <c r="A43" s="26" t="s">
        <v>14</v>
      </c>
      <c r="B43" s="34">
        <f>SUM(B44:B47)</f>
        <v>10531.3</v>
      </c>
      <c r="C43" s="34">
        <f>SUM(C44:C47)</f>
        <v>525.2</v>
      </c>
      <c r="D43" s="25">
        <f t="shared" si="0"/>
        <v>4.987038637205284</v>
      </c>
    </row>
    <row r="44" spans="1:4" ht="12.75">
      <c r="A44" s="28" t="s">
        <v>72</v>
      </c>
      <c r="B44" s="30">
        <v>6827.3</v>
      </c>
      <c r="C44" s="32">
        <v>345.5</v>
      </c>
      <c r="D44" s="31">
        <f t="shared" si="0"/>
        <v>5.060565670177083</v>
      </c>
    </row>
    <row r="45" spans="1:4" ht="12.75">
      <c r="A45" s="28" t="s">
        <v>52</v>
      </c>
      <c r="B45" s="30">
        <v>2044</v>
      </c>
      <c r="C45" s="32">
        <v>179.7</v>
      </c>
      <c r="D45" s="31">
        <f t="shared" si="0"/>
        <v>8.791585127201564</v>
      </c>
    </row>
    <row r="46" spans="1:4" ht="12.75">
      <c r="A46" s="28" t="s">
        <v>53</v>
      </c>
      <c r="B46" s="30">
        <v>1500</v>
      </c>
      <c r="C46" s="32">
        <v>0</v>
      </c>
      <c r="D46" s="31">
        <f t="shared" si="0"/>
        <v>0</v>
      </c>
    </row>
    <row r="47" spans="1:4" ht="12.75">
      <c r="A47" s="28" t="s">
        <v>54</v>
      </c>
      <c r="B47" s="30">
        <v>160</v>
      </c>
      <c r="C47" s="32">
        <v>0</v>
      </c>
      <c r="D47" s="31">
        <f t="shared" si="0"/>
        <v>0</v>
      </c>
    </row>
    <row r="48" spans="1:4" ht="12.75">
      <c r="A48" s="26" t="s">
        <v>5</v>
      </c>
      <c r="B48" s="34">
        <f>SUM(B49:B51)</f>
        <v>10918.71</v>
      </c>
      <c r="C48" s="34">
        <f>SUM(C49:C51)</f>
        <v>886.83</v>
      </c>
      <c r="D48" s="25">
        <f t="shared" si="0"/>
        <v>8.122113326574294</v>
      </c>
    </row>
    <row r="49" spans="1:4" ht="12.75">
      <c r="A49" s="28" t="s">
        <v>55</v>
      </c>
      <c r="B49" s="30">
        <v>250</v>
      </c>
      <c r="C49" s="32">
        <v>0</v>
      </c>
      <c r="D49" s="31">
        <f t="shared" si="0"/>
        <v>0</v>
      </c>
    </row>
    <row r="50" spans="1:4" ht="12.75">
      <c r="A50" s="28" t="s">
        <v>56</v>
      </c>
      <c r="B50" s="30">
        <v>10055.71</v>
      </c>
      <c r="C50" s="32">
        <v>886.83</v>
      </c>
      <c r="D50" s="31">
        <f t="shared" si="0"/>
        <v>8.819168412772447</v>
      </c>
    </row>
    <row r="51" spans="1:4" ht="12.75">
      <c r="A51" s="28" t="s">
        <v>90</v>
      </c>
      <c r="B51" s="30">
        <v>613</v>
      </c>
      <c r="C51" s="32">
        <v>0</v>
      </c>
      <c r="D51" s="31">
        <f t="shared" si="0"/>
        <v>0</v>
      </c>
    </row>
    <row r="52" spans="1:4" ht="12.75">
      <c r="A52" s="26" t="s">
        <v>6</v>
      </c>
      <c r="B52" s="34">
        <f>SUM(B53:B57)</f>
        <v>413213.3</v>
      </c>
      <c r="C52" s="34">
        <f>SUM(C53:C57)</f>
        <v>33390.81</v>
      </c>
      <c r="D52" s="25">
        <f t="shared" si="0"/>
        <v>8.080768455419998</v>
      </c>
    </row>
    <row r="53" spans="1:4" ht="12.75">
      <c r="A53" s="28" t="s">
        <v>57</v>
      </c>
      <c r="B53" s="30">
        <v>134322.4</v>
      </c>
      <c r="C53" s="32">
        <v>9814.69</v>
      </c>
      <c r="D53" s="31">
        <f t="shared" si="0"/>
        <v>7.306815542307166</v>
      </c>
    </row>
    <row r="54" spans="1:4" ht="12.75">
      <c r="A54" s="28" t="s">
        <v>58</v>
      </c>
      <c r="B54" s="30">
        <v>212690.4</v>
      </c>
      <c r="C54" s="32">
        <v>19142.37</v>
      </c>
      <c r="D54" s="31">
        <f t="shared" si="0"/>
        <v>9.000110019069972</v>
      </c>
    </row>
    <row r="55" spans="1:4" ht="12.75">
      <c r="A55" s="28" t="s">
        <v>84</v>
      </c>
      <c r="B55" s="30">
        <v>47262.5</v>
      </c>
      <c r="C55" s="32">
        <v>3293.47</v>
      </c>
      <c r="D55" s="31">
        <f t="shared" si="0"/>
        <v>6.9684633694789735</v>
      </c>
    </row>
    <row r="56" spans="1:4" ht="12.75">
      <c r="A56" s="28" t="s">
        <v>59</v>
      </c>
      <c r="B56" s="30">
        <v>397.2</v>
      </c>
      <c r="C56" s="32">
        <v>0</v>
      </c>
      <c r="D56" s="31">
        <f t="shared" si="0"/>
        <v>0</v>
      </c>
    </row>
    <row r="57" spans="1:4" ht="12.75">
      <c r="A57" s="28" t="s">
        <v>60</v>
      </c>
      <c r="B57" s="30">
        <v>18540.8</v>
      </c>
      <c r="C57" s="32">
        <v>1140.28</v>
      </c>
      <c r="D57" s="31">
        <f t="shared" si="0"/>
        <v>6.150112185018985</v>
      </c>
    </row>
    <row r="58" spans="1:4" ht="12.75">
      <c r="A58" s="26" t="s">
        <v>35</v>
      </c>
      <c r="B58" s="34">
        <f>SUM(B59:B60)</f>
        <v>91788.5</v>
      </c>
      <c r="C58" s="34">
        <f>SUM(C59:C60)</f>
        <v>7140.3099999999995</v>
      </c>
      <c r="D58" s="25">
        <f t="shared" si="0"/>
        <v>7.779089973144783</v>
      </c>
    </row>
    <row r="59" spans="1:4" ht="12.75">
      <c r="A59" s="28" t="s">
        <v>61</v>
      </c>
      <c r="B59" s="30">
        <v>87375.7</v>
      </c>
      <c r="C59" s="32">
        <v>6286.44</v>
      </c>
      <c r="D59" s="31">
        <f t="shared" si="0"/>
        <v>7.194723475748978</v>
      </c>
    </row>
    <row r="60" spans="1:4" ht="12.75">
      <c r="A60" s="28" t="s">
        <v>62</v>
      </c>
      <c r="B60" s="30">
        <v>4412.8</v>
      </c>
      <c r="C60" s="32">
        <v>853.87</v>
      </c>
      <c r="D60" s="31">
        <f t="shared" si="0"/>
        <v>19.349845902828136</v>
      </c>
    </row>
    <row r="61" spans="1:4" ht="12.75">
      <c r="A61" s="26" t="s">
        <v>91</v>
      </c>
      <c r="B61" s="34">
        <f>B62</f>
        <v>0</v>
      </c>
      <c r="C61" s="34">
        <f>C62</f>
        <v>0</v>
      </c>
      <c r="D61" s="25" t="e">
        <f t="shared" si="0"/>
        <v>#DIV/0!</v>
      </c>
    </row>
    <row r="62" spans="1:4" ht="12.75">
      <c r="A62" s="28" t="s">
        <v>92</v>
      </c>
      <c r="B62" s="30">
        <v>0</v>
      </c>
      <c r="C62" s="32">
        <v>0</v>
      </c>
      <c r="D62" s="31" t="e">
        <f t="shared" si="0"/>
        <v>#DIV/0!</v>
      </c>
    </row>
    <row r="63" spans="1:4" ht="12.75">
      <c r="A63" s="26" t="s">
        <v>7</v>
      </c>
      <c r="B63" s="34">
        <f>B64+B65+B66+B67+B68</f>
        <v>278184.2</v>
      </c>
      <c r="C63" s="34">
        <f>C64+C65+C66+C67+C68</f>
        <v>18862.52</v>
      </c>
      <c r="D63" s="25">
        <f t="shared" si="0"/>
        <v>6.780586388443341</v>
      </c>
    </row>
    <row r="64" spans="1:4" ht="12.75">
      <c r="A64" s="28" t="s">
        <v>63</v>
      </c>
      <c r="B64" s="30">
        <v>1666.8</v>
      </c>
      <c r="C64" s="32">
        <v>143.1</v>
      </c>
      <c r="D64" s="31">
        <f t="shared" si="0"/>
        <v>8.585313174946005</v>
      </c>
    </row>
    <row r="65" spans="1:4" ht="12.75">
      <c r="A65" s="28" t="s">
        <v>64</v>
      </c>
      <c r="B65" s="30">
        <v>64256</v>
      </c>
      <c r="C65" s="32">
        <v>4921.8</v>
      </c>
      <c r="D65" s="31">
        <f t="shared" si="0"/>
        <v>7.659673804780877</v>
      </c>
    </row>
    <row r="66" spans="1:4" ht="12.75">
      <c r="A66" s="28" t="s">
        <v>65</v>
      </c>
      <c r="B66" s="30">
        <v>105403.9</v>
      </c>
      <c r="C66" s="32">
        <v>6795.54</v>
      </c>
      <c r="D66" s="31">
        <f t="shared" si="0"/>
        <v>6.4471428476555435</v>
      </c>
    </row>
    <row r="67" spans="1:4" ht="12.75">
      <c r="A67" s="28" t="s">
        <v>66</v>
      </c>
      <c r="B67" s="30">
        <v>97450.2</v>
      </c>
      <c r="C67" s="32">
        <v>6458.12</v>
      </c>
      <c r="D67" s="31">
        <f t="shared" si="0"/>
        <v>6.627097738126757</v>
      </c>
    </row>
    <row r="68" spans="1:4" ht="12.75">
      <c r="A68" s="28" t="s">
        <v>67</v>
      </c>
      <c r="B68" s="30">
        <v>9407.3</v>
      </c>
      <c r="C68" s="32">
        <v>543.96</v>
      </c>
      <c r="D68" s="31">
        <f t="shared" si="0"/>
        <v>5.782317987095129</v>
      </c>
    </row>
    <row r="69" spans="1:4" ht="12.75">
      <c r="A69" s="26" t="s">
        <v>36</v>
      </c>
      <c r="B69" s="24">
        <v>2249.9</v>
      </c>
      <c r="C69" s="24">
        <v>254.81</v>
      </c>
      <c r="D69" s="25">
        <f t="shared" si="0"/>
        <v>11.325392239655095</v>
      </c>
    </row>
    <row r="70" spans="1:4" ht="12.75">
      <c r="A70" s="26" t="s">
        <v>37</v>
      </c>
      <c r="B70" s="24">
        <v>2328.6</v>
      </c>
      <c r="C70" s="24">
        <v>136.78</v>
      </c>
      <c r="D70" s="25">
        <f t="shared" si="0"/>
        <v>5.873915657476596</v>
      </c>
    </row>
    <row r="71" spans="1:4" ht="24">
      <c r="A71" s="26" t="s">
        <v>38</v>
      </c>
      <c r="B71" s="24">
        <v>0.4</v>
      </c>
      <c r="C71" s="24">
        <v>0.04</v>
      </c>
      <c r="D71" s="25">
        <f t="shared" si="0"/>
        <v>10</v>
      </c>
    </row>
    <row r="72" spans="1:4" ht="24">
      <c r="A72" s="26" t="s">
        <v>41</v>
      </c>
      <c r="B72" s="24">
        <f>B73+B74</f>
        <v>61781.88</v>
      </c>
      <c r="C72" s="24">
        <f>C73+C74</f>
        <v>2217.6</v>
      </c>
      <c r="D72" s="25">
        <f t="shared" si="0"/>
        <v>3.589401941151678</v>
      </c>
    </row>
    <row r="73" spans="1:4" ht="24">
      <c r="A73" s="28" t="s">
        <v>31</v>
      </c>
      <c r="B73" s="29">
        <v>56031.88</v>
      </c>
      <c r="C73" s="32">
        <v>1788.95</v>
      </c>
      <c r="D73" s="31">
        <f>C73/B73*100</f>
        <v>3.1927359924385903</v>
      </c>
    </row>
    <row r="74" spans="1:4" ht="12.75">
      <c r="A74" s="28" t="s">
        <v>40</v>
      </c>
      <c r="B74" s="29">
        <v>5750</v>
      </c>
      <c r="C74" s="32">
        <v>428.65</v>
      </c>
      <c r="D74" s="31">
        <f t="shared" si="0"/>
        <v>7.454782608695652</v>
      </c>
    </row>
    <row r="75" spans="1:4" ht="12.75">
      <c r="A75" s="26" t="s">
        <v>28</v>
      </c>
      <c r="B75" s="24">
        <f>B31+B39+B41+B43+B48+B52+B58+B61+B63+B69+B70+B71+B72</f>
        <v>925867.8899999999</v>
      </c>
      <c r="C75" s="24">
        <f>C31+C39+C41+C43+C48+C52+C58+C61+C63+C69+C70+C71+C72</f>
        <v>67536.95</v>
      </c>
      <c r="D75" s="25">
        <f t="shared" si="0"/>
        <v>7.29444780723522</v>
      </c>
    </row>
    <row r="76" spans="1:4" ht="24">
      <c r="A76" s="26" t="s">
        <v>29</v>
      </c>
      <c r="B76" s="30">
        <f>B29-B75</f>
        <v>-844.9899999998743</v>
      </c>
      <c r="C76" s="30">
        <f>C29-C75</f>
        <v>3801.354700000011</v>
      </c>
      <c r="D76" s="25" t="s">
        <v>107</v>
      </c>
    </row>
    <row r="77" spans="1:4" ht="12.75">
      <c r="A77" s="35"/>
      <c r="B77" s="36"/>
      <c r="C77" s="37"/>
      <c r="D77" s="9"/>
    </row>
    <row r="78" spans="1:4" ht="12.75">
      <c r="A78" s="38"/>
      <c r="B78" s="39"/>
      <c r="C78" s="40"/>
      <c r="D78" s="9"/>
    </row>
    <row r="79" spans="1:4" ht="33.75">
      <c r="A79" s="47" t="s">
        <v>1</v>
      </c>
      <c r="B79" s="45" t="s">
        <v>85</v>
      </c>
      <c r="C79" s="46" t="s">
        <v>33</v>
      </c>
      <c r="D79" s="9"/>
    </row>
    <row r="80" spans="1:4" ht="24">
      <c r="A80" s="1" t="s">
        <v>30</v>
      </c>
      <c r="B80" s="6">
        <f>B81+B86</f>
        <v>845000</v>
      </c>
      <c r="C80" s="6">
        <f>C81+C86</f>
        <v>-3801268.2600000054</v>
      </c>
      <c r="D80" s="9"/>
    </row>
    <row r="81" spans="1:4" ht="24">
      <c r="A81" s="41" t="s">
        <v>95</v>
      </c>
      <c r="B81" s="3">
        <f>B82</f>
        <v>-228000</v>
      </c>
      <c r="C81" s="3">
        <f>C82</f>
        <v>-19000</v>
      </c>
      <c r="D81" s="9"/>
    </row>
    <row r="82" spans="1:4" ht="24">
      <c r="A82" s="2" t="s">
        <v>73</v>
      </c>
      <c r="B82" s="3">
        <v>-228000</v>
      </c>
      <c r="C82" s="3">
        <v>-19000</v>
      </c>
      <c r="D82" s="18"/>
    </row>
    <row r="83" spans="1:4" ht="36">
      <c r="A83" s="2" t="s">
        <v>74</v>
      </c>
      <c r="B83" s="3">
        <v>-228000</v>
      </c>
      <c r="C83" s="3">
        <v>-19000</v>
      </c>
      <c r="D83" s="18"/>
    </row>
    <row r="84" spans="1:4" ht="36">
      <c r="A84" s="5" t="s">
        <v>75</v>
      </c>
      <c r="B84" s="3">
        <v>-228000</v>
      </c>
      <c r="C84" s="3">
        <v>-19000</v>
      </c>
      <c r="D84" s="9"/>
    </row>
    <row r="85" spans="1:4" ht="48">
      <c r="A85" s="5" t="s">
        <v>76</v>
      </c>
      <c r="B85" s="3">
        <v>-228000</v>
      </c>
      <c r="C85" s="3">
        <v>-19000</v>
      </c>
      <c r="D85" s="18"/>
    </row>
    <row r="86" spans="1:4" ht="12.75">
      <c r="A86" s="8" t="s">
        <v>81</v>
      </c>
      <c r="B86" s="3">
        <f>B87</f>
        <v>1073000</v>
      </c>
      <c r="C86" s="3">
        <f>C87</f>
        <v>-3782268.2600000054</v>
      </c>
      <c r="D86" s="18"/>
    </row>
    <row r="87" spans="1:4" ht="24">
      <c r="A87" s="5" t="s">
        <v>77</v>
      </c>
      <c r="B87" s="7">
        <f>B88+B92</f>
        <v>1073000</v>
      </c>
      <c r="C87" s="7">
        <f>C88+C92</f>
        <v>-3782268.2600000054</v>
      </c>
      <c r="D87" s="18"/>
    </row>
    <row r="88" spans="1:4" ht="12.75">
      <c r="A88" s="5" t="s">
        <v>86</v>
      </c>
      <c r="B88" s="4">
        <v>-925022900</v>
      </c>
      <c r="C88" s="7">
        <v>-71515784.75</v>
      </c>
      <c r="D88" s="18"/>
    </row>
    <row r="89" spans="1:4" ht="12.75">
      <c r="A89" s="5" t="s">
        <v>87</v>
      </c>
      <c r="B89" s="4">
        <v>-925022900</v>
      </c>
      <c r="C89" s="7">
        <v>-71515784.75</v>
      </c>
      <c r="D89" s="9"/>
    </row>
    <row r="90" spans="1:4" ht="24.75">
      <c r="A90" s="5" t="s">
        <v>88</v>
      </c>
      <c r="B90" s="4">
        <v>-925022900</v>
      </c>
      <c r="C90" s="7">
        <v>-71515784.75</v>
      </c>
      <c r="D90" s="10"/>
    </row>
    <row r="91" spans="1:4" ht="24.75">
      <c r="A91" s="5" t="s">
        <v>89</v>
      </c>
      <c r="B91" s="4">
        <v>-925022900</v>
      </c>
      <c r="C91" s="7">
        <v>-71515784.75</v>
      </c>
      <c r="D91" s="10"/>
    </row>
    <row r="92" spans="1:4" ht="15">
      <c r="A92" s="5" t="s">
        <v>78</v>
      </c>
      <c r="B92" s="4">
        <v>926095900</v>
      </c>
      <c r="C92" s="7">
        <v>67733516.49</v>
      </c>
      <c r="D92" s="10"/>
    </row>
    <row r="93" spans="1:4" ht="15">
      <c r="A93" s="5" t="s">
        <v>79</v>
      </c>
      <c r="B93" s="4">
        <v>926095900</v>
      </c>
      <c r="C93" s="7">
        <v>67733516.49</v>
      </c>
      <c r="D93" s="10"/>
    </row>
    <row r="94" spans="1:4" ht="24.75">
      <c r="A94" s="5" t="s">
        <v>82</v>
      </c>
      <c r="B94" s="4">
        <v>926095900</v>
      </c>
      <c r="C94" s="7">
        <v>67733516.49</v>
      </c>
      <c r="D94" s="10"/>
    </row>
    <row r="95" spans="1:4" ht="24.75">
      <c r="A95" s="5" t="s">
        <v>80</v>
      </c>
      <c r="B95" s="4">
        <v>926095900</v>
      </c>
      <c r="C95" s="7">
        <v>67733516.49</v>
      </c>
      <c r="D95" s="1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62">
      <selection activeCell="C80" sqref="C8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109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121708</v>
      </c>
      <c r="C7" s="24">
        <f>C8+C10+C11+C13+C14+C15+C17+C18+C19+C20</f>
        <v>105876.484</v>
      </c>
      <c r="D7" s="25">
        <f aca="true" t="shared" si="0" ref="D7:D17">C7/B7*100</f>
        <v>86.99221415190456</v>
      </c>
    </row>
    <row r="8" spans="1:4" ht="12.75">
      <c r="A8" s="26" t="s">
        <v>15</v>
      </c>
      <c r="B8" s="27">
        <f>B9</f>
        <v>72380</v>
      </c>
      <c r="C8" s="27">
        <f>C9</f>
        <v>61319.438</v>
      </c>
      <c r="D8" s="25">
        <f t="shared" si="0"/>
        <v>84.7187593257806</v>
      </c>
    </row>
    <row r="9" spans="1:4" ht="12.75">
      <c r="A9" s="28" t="s">
        <v>0</v>
      </c>
      <c r="B9" s="29">
        <v>72380</v>
      </c>
      <c r="C9" s="30">
        <v>61319.438</v>
      </c>
      <c r="D9" s="31">
        <f t="shared" si="0"/>
        <v>84.7187593257806</v>
      </c>
    </row>
    <row r="10" spans="1:4" ht="12.75">
      <c r="A10" s="26" t="s">
        <v>2</v>
      </c>
      <c r="B10" s="24">
        <v>8563</v>
      </c>
      <c r="C10" s="33">
        <v>7893.437</v>
      </c>
      <c r="D10" s="25">
        <f t="shared" si="0"/>
        <v>92.18074273035151</v>
      </c>
    </row>
    <row r="11" spans="1:4" ht="12.75">
      <c r="A11" s="26" t="s">
        <v>3</v>
      </c>
      <c r="B11" s="24">
        <f>B12</f>
        <v>440</v>
      </c>
      <c r="C11" s="24">
        <f>C12</f>
        <v>247.677</v>
      </c>
      <c r="D11" s="25">
        <f t="shared" si="0"/>
        <v>56.290227272727265</v>
      </c>
    </row>
    <row r="12" spans="1:4" ht="12.75">
      <c r="A12" s="28" t="s">
        <v>8</v>
      </c>
      <c r="B12" s="29">
        <v>440</v>
      </c>
      <c r="C12" s="32">
        <v>247.677</v>
      </c>
      <c r="D12" s="31">
        <f t="shared" si="0"/>
        <v>56.290227272727265</v>
      </c>
    </row>
    <row r="13" spans="1:4" ht="12.75">
      <c r="A13" s="26" t="s">
        <v>19</v>
      </c>
      <c r="B13" s="24">
        <v>3532</v>
      </c>
      <c r="C13" s="34">
        <v>3203.597</v>
      </c>
      <c r="D13" s="25">
        <f t="shared" si="0"/>
        <v>90.70206681766705</v>
      </c>
    </row>
    <row r="14" spans="1:4" ht="36">
      <c r="A14" s="26" t="s">
        <v>39</v>
      </c>
      <c r="B14" s="24">
        <v>25165</v>
      </c>
      <c r="C14" s="34">
        <v>22012.882</v>
      </c>
      <c r="D14" s="25">
        <f t="shared" si="0"/>
        <v>87.47419829127757</v>
      </c>
    </row>
    <row r="15" spans="1:4" ht="24">
      <c r="A15" s="26" t="s">
        <v>9</v>
      </c>
      <c r="B15" s="24">
        <f>B16</f>
        <v>230</v>
      </c>
      <c r="C15" s="24">
        <f>C16</f>
        <v>173.999</v>
      </c>
      <c r="D15" s="25">
        <f t="shared" si="0"/>
        <v>75.65173913043478</v>
      </c>
    </row>
    <row r="16" spans="1:4" ht="12.75">
      <c r="A16" s="28" t="s">
        <v>10</v>
      </c>
      <c r="B16" s="29">
        <v>230</v>
      </c>
      <c r="C16" s="32">
        <v>173.999</v>
      </c>
      <c r="D16" s="31">
        <f t="shared" si="0"/>
        <v>75.65173913043478</v>
      </c>
    </row>
    <row r="17" spans="1:4" ht="24">
      <c r="A17" s="26" t="s">
        <v>11</v>
      </c>
      <c r="B17" s="24">
        <v>2880</v>
      </c>
      <c r="C17" s="34">
        <v>2745.081</v>
      </c>
      <c r="D17" s="25">
        <f t="shared" si="0"/>
        <v>95.3153125</v>
      </c>
    </row>
    <row r="18" spans="1:4" ht="24">
      <c r="A18" s="26" t="s">
        <v>20</v>
      </c>
      <c r="B18" s="24">
        <v>3615</v>
      </c>
      <c r="C18" s="33">
        <v>3462.515</v>
      </c>
      <c r="D18" s="25" t="s">
        <v>68</v>
      </c>
    </row>
    <row r="19" spans="1:4" ht="12.75">
      <c r="A19" s="26" t="s">
        <v>21</v>
      </c>
      <c r="B19" s="24">
        <v>4903</v>
      </c>
      <c r="C19" s="33">
        <v>4817.838</v>
      </c>
      <c r="D19" s="25">
        <f>C19/B19*100</f>
        <v>98.26306343055272</v>
      </c>
    </row>
    <row r="20" spans="1:4" ht="12.75">
      <c r="A20" s="26" t="s">
        <v>4</v>
      </c>
      <c r="B20" s="24"/>
      <c r="C20" s="33">
        <v>0.02</v>
      </c>
      <c r="D20" s="25" t="s">
        <v>68</v>
      </c>
    </row>
    <row r="21" spans="1:4" ht="12.75">
      <c r="A21" s="26" t="s">
        <v>16</v>
      </c>
      <c r="B21" s="24">
        <f>B22+B27+B28</f>
        <v>1088094.6269999999</v>
      </c>
      <c r="C21" s="24">
        <f>C22+C27+C28</f>
        <v>772987.394</v>
      </c>
      <c r="D21" s="25">
        <f aca="true" t="shared" si="1" ref="D21:D27">C21/B21*100</f>
        <v>71.04045685173666</v>
      </c>
    </row>
    <row r="22" spans="1:4" ht="36">
      <c r="A22" s="28" t="s">
        <v>22</v>
      </c>
      <c r="B22" s="29">
        <f>B23+B24+B25+B26</f>
        <v>1077236.8269999998</v>
      </c>
      <c r="C22" s="29">
        <f>C23+C24+C25+C26</f>
        <v>772504.128</v>
      </c>
      <c r="D22" s="31">
        <f t="shared" si="1"/>
        <v>71.71163375015215</v>
      </c>
    </row>
    <row r="23" spans="1:4" ht="24">
      <c r="A23" s="28" t="s">
        <v>23</v>
      </c>
      <c r="B23" s="29">
        <v>428619</v>
      </c>
      <c r="C23" s="32">
        <v>316549.732</v>
      </c>
      <c r="D23" s="31">
        <f t="shared" si="1"/>
        <v>73.85340640522236</v>
      </c>
    </row>
    <row r="24" spans="1:4" ht="24">
      <c r="A24" s="28" t="s">
        <v>24</v>
      </c>
      <c r="B24" s="29">
        <v>123937.566</v>
      </c>
      <c r="C24" s="32">
        <v>29931.027</v>
      </c>
      <c r="D24" s="31">
        <f t="shared" si="1"/>
        <v>24.150084567579775</v>
      </c>
    </row>
    <row r="25" spans="1:4" ht="24">
      <c r="A25" s="28" t="s">
        <v>25</v>
      </c>
      <c r="B25" s="29">
        <v>524032.206</v>
      </c>
      <c r="C25" s="32">
        <v>425523.114</v>
      </c>
      <c r="D25" s="31">
        <f t="shared" si="1"/>
        <v>81.20171033915423</v>
      </c>
    </row>
    <row r="26" spans="1:4" ht="12.75">
      <c r="A26" s="28" t="s">
        <v>26</v>
      </c>
      <c r="B26" s="29">
        <v>648.055</v>
      </c>
      <c r="C26" s="32">
        <v>500.255</v>
      </c>
      <c r="D26" s="31">
        <f t="shared" si="1"/>
        <v>77.1932937790774</v>
      </c>
    </row>
    <row r="27" spans="1:4" ht="12.75">
      <c r="A27" s="28" t="s">
        <v>70</v>
      </c>
      <c r="B27" s="29">
        <v>10857.8</v>
      </c>
      <c r="C27" s="32">
        <v>831.088</v>
      </c>
      <c r="D27" s="31">
        <f t="shared" si="1"/>
        <v>7.654294608484223</v>
      </c>
    </row>
    <row r="28" spans="1:4" ht="48">
      <c r="A28" s="28" t="s">
        <v>71</v>
      </c>
      <c r="B28" s="29"/>
      <c r="C28" s="32">
        <v>-347.822</v>
      </c>
      <c r="D28" s="31"/>
    </row>
    <row r="29" spans="1:4" ht="12.75">
      <c r="A29" s="26" t="s">
        <v>27</v>
      </c>
      <c r="B29" s="24">
        <f>B7+B21</f>
        <v>1209802.6269999999</v>
      </c>
      <c r="C29" s="24">
        <f>C7+C21</f>
        <v>878863.878</v>
      </c>
      <c r="D29" s="25">
        <f>C29/B29*100</f>
        <v>72.64522810463365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67952.45</v>
      </c>
      <c r="C31" s="34">
        <f>SUM(C32:C38)</f>
        <v>47951.022</v>
      </c>
      <c r="D31" s="44">
        <f aca="true" t="shared" si="2" ref="D31:D36">C31/B31*100</f>
        <v>70.56555282407035</v>
      </c>
    </row>
    <row r="32" spans="1:4" ht="24">
      <c r="A32" s="28" t="s">
        <v>44</v>
      </c>
      <c r="B32" s="30">
        <v>955.25</v>
      </c>
      <c r="C32" s="32">
        <v>799.47</v>
      </c>
      <c r="D32" s="31">
        <f t="shared" si="2"/>
        <v>83.69222716566344</v>
      </c>
    </row>
    <row r="33" spans="1:4" ht="36">
      <c r="A33" s="28" t="s">
        <v>45</v>
      </c>
      <c r="B33" s="30">
        <v>1287</v>
      </c>
      <c r="C33" s="32">
        <v>1048.18</v>
      </c>
      <c r="D33" s="31">
        <f t="shared" si="2"/>
        <v>81.44366744366745</v>
      </c>
    </row>
    <row r="34" spans="1:4" ht="36">
      <c r="A34" s="28" t="s">
        <v>46</v>
      </c>
      <c r="B34" s="30">
        <v>23341.57</v>
      </c>
      <c r="C34" s="32">
        <v>18092</v>
      </c>
      <c r="D34" s="31">
        <f t="shared" si="2"/>
        <v>77.5097819041307</v>
      </c>
    </row>
    <row r="35" spans="1:4" ht="12.75">
      <c r="A35" s="28" t="s">
        <v>94</v>
      </c>
      <c r="B35" s="30">
        <v>70.1</v>
      </c>
      <c r="C35" s="32">
        <v>26.136</v>
      </c>
      <c r="D35" s="31">
        <f t="shared" si="2"/>
        <v>37.28388017118402</v>
      </c>
    </row>
    <row r="36" spans="1:4" ht="36">
      <c r="A36" s="28" t="s">
        <v>47</v>
      </c>
      <c r="B36" s="30">
        <v>476</v>
      </c>
      <c r="C36" s="32">
        <v>392.951</v>
      </c>
      <c r="D36" s="31">
        <f t="shared" si="2"/>
        <v>82.55273109243699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41322.53</v>
      </c>
      <c r="C38" s="32">
        <v>27592.285</v>
      </c>
      <c r="D38" s="31">
        <f aca="true" t="shared" si="3" ref="D38:D62">C38/B38*100</f>
        <v>66.77298074440263</v>
      </c>
    </row>
    <row r="39" spans="1:4" ht="12.75">
      <c r="A39" s="26" t="s">
        <v>34</v>
      </c>
      <c r="B39" s="24">
        <f>B40</f>
        <v>1310.6</v>
      </c>
      <c r="C39" s="24">
        <f>C40</f>
        <v>1154.7</v>
      </c>
      <c r="D39" s="25">
        <f t="shared" si="3"/>
        <v>88.10468487715552</v>
      </c>
    </row>
    <row r="40" spans="1:4" ht="12.75">
      <c r="A40" s="28" t="s">
        <v>50</v>
      </c>
      <c r="B40" s="29">
        <v>1310.6</v>
      </c>
      <c r="C40" s="32">
        <v>1154.7</v>
      </c>
      <c r="D40" s="25">
        <f t="shared" si="3"/>
        <v>88.10468487715552</v>
      </c>
    </row>
    <row r="41" spans="1:4" ht="24">
      <c r="A41" s="26" t="s">
        <v>13</v>
      </c>
      <c r="B41" s="34">
        <f>B42</f>
        <v>2575.13</v>
      </c>
      <c r="C41" s="34">
        <f>C42</f>
        <v>1942.872</v>
      </c>
      <c r="D41" s="25">
        <f t="shared" si="3"/>
        <v>75.44753080427007</v>
      </c>
    </row>
    <row r="42" spans="1:4" ht="24">
      <c r="A42" s="28" t="s">
        <v>51</v>
      </c>
      <c r="B42" s="30">
        <v>2575.13</v>
      </c>
      <c r="C42" s="32">
        <v>1942.872</v>
      </c>
      <c r="D42" s="31">
        <f t="shared" si="3"/>
        <v>75.44753080427007</v>
      </c>
    </row>
    <row r="43" spans="1:4" ht="12.75">
      <c r="A43" s="26" t="s">
        <v>14</v>
      </c>
      <c r="B43" s="34">
        <f>SUM(B44:B49)</f>
        <v>30995.158</v>
      </c>
      <c r="C43" s="34">
        <f>SUM(C45:C49)</f>
        <v>7435.558</v>
      </c>
      <c r="D43" s="25">
        <f t="shared" si="3"/>
        <v>23.98941796005686</v>
      </c>
    </row>
    <row r="44" spans="1:4" ht="12.75">
      <c r="A44" s="28" t="s">
        <v>110</v>
      </c>
      <c r="B44" s="30">
        <v>147.8</v>
      </c>
      <c r="C44" s="30">
        <v>0</v>
      </c>
      <c r="D44" s="31">
        <f t="shared" si="3"/>
        <v>0</v>
      </c>
    </row>
    <row r="45" spans="1:4" ht="12.75">
      <c r="A45" s="28" t="s">
        <v>72</v>
      </c>
      <c r="B45" s="30">
        <v>7602.018</v>
      </c>
      <c r="C45" s="32">
        <v>4434.93</v>
      </c>
      <c r="D45" s="31">
        <f t="shared" si="3"/>
        <v>58.33885160492912</v>
      </c>
    </row>
    <row r="46" spans="1:4" ht="12.75">
      <c r="A46" s="28" t="s">
        <v>52</v>
      </c>
      <c r="B46" s="30">
        <v>2355.34</v>
      </c>
      <c r="C46" s="32">
        <v>1870.731</v>
      </c>
      <c r="D46" s="31">
        <f t="shared" si="3"/>
        <v>79.42509361705741</v>
      </c>
    </row>
    <row r="47" spans="1:4" ht="12.75">
      <c r="A47" s="28" t="s">
        <v>53</v>
      </c>
      <c r="B47" s="30">
        <v>1500</v>
      </c>
      <c r="C47" s="32">
        <v>1099.897</v>
      </c>
      <c r="D47" s="31">
        <f t="shared" si="3"/>
        <v>73.32646666666666</v>
      </c>
    </row>
    <row r="48" spans="1:4" ht="12.75">
      <c r="A48" s="28" t="s">
        <v>105</v>
      </c>
      <c r="B48" s="30">
        <v>15750</v>
      </c>
      <c r="C48" s="32">
        <v>0</v>
      </c>
      <c r="D48" s="31">
        <f t="shared" si="3"/>
        <v>0</v>
      </c>
    </row>
    <row r="49" spans="1:4" ht="12.75">
      <c r="A49" s="28" t="s">
        <v>54</v>
      </c>
      <c r="B49" s="30">
        <v>3640</v>
      </c>
      <c r="C49" s="32">
        <v>30</v>
      </c>
      <c r="D49" s="31">
        <f t="shared" si="3"/>
        <v>0.8241758241758242</v>
      </c>
    </row>
    <row r="50" spans="1:4" ht="12.75">
      <c r="A50" s="26" t="s">
        <v>5</v>
      </c>
      <c r="B50" s="34">
        <f>SUM(B51:B53)</f>
        <v>40317.268</v>
      </c>
      <c r="C50" s="34">
        <f>SUM(C51:C53)</f>
        <v>12498.333</v>
      </c>
      <c r="D50" s="25">
        <f t="shared" si="3"/>
        <v>30.99995019503802</v>
      </c>
    </row>
    <row r="51" spans="1:4" ht="12.75">
      <c r="A51" s="28" t="s">
        <v>55</v>
      </c>
      <c r="B51" s="30">
        <v>250</v>
      </c>
      <c r="C51" s="32">
        <v>136.681</v>
      </c>
      <c r="D51" s="31">
        <f t="shared" si="3"/>
        <v>54.67240000000001</v>
      </c>
    </row>
    <row r="52" spans="1:4" ht="12.75">
      <c r="A52" s="28" t="s">
        <v>56</v>
      </c>
      <c r="B52" s="30">
        <v>39454.268</v>
      </c>
      <c r="C52" s="32">
        <v>12212.152</v>
      </c>
      <c r="D52" s="31">
        <f t="shared" si="3"/>
        <v>30.95267665338513</v>
      </c>
    </row>
    <row r="53" spans="1:4" ht="12.75">
      <c r="A53" s="28" t="s">
        <v>90</v>
      </c>
      <c r="B53" s="30">
        <v>613</v>
      </c>
      <c r="C53" s="32">
        <v>149.5</v>
      </c>
      <c r="D53" s="31">
        <f t="shared" si="3"/>
        <v>24.388254486133768</v>
      </c>
    </row>
    <row r="54" spans="1:4" ht="12.75">
      <c r="A54" s="26" t="s">
        <v>6</v>
      </c>
      <c r="B54" s="34">
        <f>SUM(B55:B59)</f>
        <v>564996.44</v>
      </c>
      <c r="C54" s="34">
        <f>SUM(C55:C59)</f>
        <v>414651.89400000003</v>
      </c>
      <c r="D54" s="25">
        <f t="shared" si="3"/>
        <v>73.39017817528196</v>
      </c>
    </row>
    <row r="55" spans="1:4" ht="12.75">
      <c r="A55" s="28" t="s">
        <v>57</v>
      </c>
      <c r="B55" s="30">
        <v>155575.85</v>
      </c>
      <c r="C55" s="32">
        <v>126993.837</v>
      </c>
      <c r="D55" s="31">
        <f t="shared" si="3"/>
        <v>81.62824564352373</v>
      </c>
    </row>
    <row r="56" spans="1:4" ht="12.75">
      <c r="A56" s="28" t="s">
        <v>58</v>
      </c>
      <c r="B56" s="30">
        <v>336554.55</v>
      </c>
      <c r="C56" s="32">
        <v>228715.122</v>
      </c>
      <c r="D56" s="31">
        <f t="shared" si="3"/>
        <v>67.95781605091953</v>
      </c>
    </row>
    <row r="57" spans="1:4" ht="12.75">
      <c r="A57" s="28" t="s">
        <v>84</v>
      </c>
      <c r="B57" s="30">
        <v>50587.1</v>
      </c>
      <c r="C57" s="32">
        <v>40212.874</v>
      </c>
      <c r="D57" s="31">
        <f t="shared" si="3"/>
        <v>79.49234883992165</v>
      </c>
    </row>
    <row r="58" spans="1:4" ht="12.75">
      <c r="A58" s="28" t="s">
        <v>59</v>
      </c>
      <c r="B58" s="30">
        <v>821</v>
      </c>
      <c r="C58" s="32">
        <v>821.038</v>
      </c>
      <c r="D58" s="31">
        <f t="shared" si="3"/>
        <v>100.00462850182703</v>
      </c>
    </row>
    <row r="59" spans="1:4" ht="12.75">
      <c r="A59" s="28" t="s">
        <v>60</v>
      </c>
      <c r="B59" s="30">
        <v>21457.94</v>
      </c>
      <c r="C59" s="32">
        <v>17909.023</v>
      </c>
      <c r="D59" s="31">
        <f t="shared" si="3"/>
        <v>83.46105450942636</v>
      </c>
    </row>
    <row r="60" spans="1:4" ht="12.75">
      <c r="A60" s="26" t="s">
        <v>35</v>
      </c>
      <c r="B60" s="34">
        <f>SUM(B61:B62)</f>
        <v>111427.42300000001</v>
      </c>
      <c r="C60" s="34">
        <f>SUM(C61:C62)</f>
        <v>86901.34</v>
      </c>
      <c r="D60" s="25">
        <f t="shared" si="3"/>
        <v>77.98918583982687</v>
      </c>
    </row>
    <row r="61" spans="1:4" ht="12.75">
      <c r="A61" s="28" t="s">
        <v>61</v>
      </c>
      <c r="B61" s="30">
        <v>83967.773</v>
      </c>
      <c r="C61" s="32">
        <v>66068.73</v>
      </c>
      <c r="D61" s="31">
        <f t="shared" si="3"/>
        <v>78.68343727539373</v>
      </c>
    </row>
    <row r="62" spans="1:4" ht="12.75">
      <c r="A62" s="28" t="s">
        <v>62</v>
      </c>
      <c r="B62" s="30">
        <v>27459.65</v>
      </c>
      <c r="C62" s="32">
        <v>20832.61</v>
      </c>
      <c r="D62" s="31">
        <f t="shared" si="3"/>
        <v>75.8662619516272</v>
      </c>
    </row>
    <row r="63" spans="1:4" ht="12.75" hidden="1">
      <c r="A63" s="26" t="s">
        <v>91</v>
      </c>
      <c r="B63" s="34">
        <f>B64</f>
        <v>0</v>
      </c>
      <c r="C63" s="34">
        <f>C64</f>
        <v>0</v>
      </c>
      <c r="D63" s="25">
        <v>0</v>
      </c>
    </row>
    <row r="64" spans="1:4" ht="12.75" hidden="1">
      <c r="A64" s="28" t="s">
        <v>92</v>
      </c>
      <c r="B64" s="30">
        <v>0</v>
      </c>
      <c r="C64" s="32">
        <v>0</v>
      </c>
      <c r="D64" s="31">
        <v>0</v>
      </c>
    </row>
    <row r="65" spans="1:4" ht="12.75">
      <c r="A65" s="26" t="s">
        <v>7</v>
      </c>
      <c r="B65" s="34">
        <f>B66+B67+B68+B69+B70</f>
        <v>288577.55</v>
      </c>
      <c r="C65" s="34">
        <f>C66+C67+C68+C69+C70</f>
        <v>226455.10800000004</v>
      </c>
      <c r="D65" s="25">
        <f aca="true" t="shared" si="4" ref="D65:D79">C65/B65*100</f>
        <v>78.47287774118259</v>
      </c>
    </row>
    <row r="66" spans="1:4" ht="12.75">
      <c r="A66" s="28" t="s">
        <v>63</v>
      </c>
      <c r="B66" s="30">
        <v>1960.73</v>
      </c>
      <c r="C66" s="32">
        <v>1626.158</v>
      </c>
      <c r="D66" s="31">
        <f t="shared" si="4"/>
        <v>82.93635533704283</v>
      </c>
    </row>
    <row r="67" spans="1:4" ht="12.75">
      <c r="A67" s="28" t="s">
        <v>64</v>
      </c>
      <c r="B67" s="30">
        <v>69144.1</v>
      </c>
      <c r="C67" s="32">
        <v>55928.952</v>
      </c>
      <c r="D67" s="31">
        <f t="shared" si="4"/>
        <v>80.88752619529359</v>
      </c>
    </row>
    <row r="68" spans="1:4" ht="12.75">
      <c r="A68" s="28" t="s">
        <v>65</v>
      </c>
      <c r="B68" s="30">
        <v>106368.16</v>
      </c>
      <c r="C68" s="32">
        <v>83007.693</v>
      </c>
      <c r="D68" s="31">
        <f t="shared" si="4"/>
        <v>78.03810181543048</v>
      </c>
    </row>
    <row r="69" spans="1:4" ht="12.75">
      <c r="A69" s="28" t="s">
        <v>66</v>
      </c>
      <c r="B69" s="30">
        <v>100514.36</v>
      </c>
      <c r="C69" s="32">
        <v>77300.091</v>
      </c>
      <c r="D69" s="31">
        <f t="shared" si="4"/>
        <v>76.90452488579741</v>
      </c>
    </row>
    <row r="70" spans="1:4" ht="12.75">
      <c r="A70" s="28" t="s">
        <v>67</v>
      </c>
      <c r="B70" s="30">
        <v>10590.2</v>
      </c>
      <c r="C70" s="32">
        <v>8592.214</v>
      </c>
      <c r="D70" s="31">
        <f t="shared" si="4"/>
        <v>81.13363298143567</v>
      </c>
    </row>
    <row r="71" spans="1:4" ht="12.75">
      <c r="A71" s="26" t="s">
        <v>36</v>
      </c>
      <c r="B71" s="24">
        <f>B72+B73</f>
        <v>2735.04</v>
      </c>
      <c r="C71" s="24">
        <f>C72+C73</f>
        <v>2149.076</v>
      </c>
      <c r="D71" s="25">
        <f t="shared" si="4"/>
        <v>78.57566982566982</v>
      </c>
    </row>
    <row r="72" spans="1:4" ht="12.75">
      <c r="A72" s="28" t="s">
        <v>102</v>
      </c>
      <c r="B72" s="29">
        <v>118.54</v>
      </c>
      <c r="C72" s="29">
        <v>94.19</v>
      </c>
      <c r="D72" s="31">
        <f t="shared" si="4"/>
        <v>79.45841066306731</v>
      </c>
    </row>
    <row r="73" spans="1:4" ht="12.75">
      <c r="A73" s="28" t="s">
        <v>101</v>
      </c>
      <c r="B73" s="29">
        <v>2616.5</v>
      </c>
      <c r="C73" s="29">
        <v>2054.886</v>
      </c>
      <c r="D73" s="31">
        <f t="shared" si="4"/>
        <v>78.53567743168355</v>
      </c>
    </row>
    <row r="74" spans="1:4" ht="12.75">
      <c r="A74" s="26" t="s">
        <v>37</v>
      </c>
      <c r="B74" s="24">
        <v>2684.2</v>
      </c>
      <c r="C74" s="24">
        <v>2044.363</v>
      </c>
      <c r="D74" s="25">
        <f t="shared" si="4"/>
        <v>76.16284181506595</v>
      </c>
    </row>
    <row r="75" spans="1:4" ht="24">
      <c r="A75" s="26" t="s">
        <v>38</v>
      </c>
      <c r="B75" s="24">
        <v>0.4</v>
      </c>
      <c r="C75" s="24">
        <v>0.279</v>
      </c>
      <c r="D75" s="25">
        <f t="shared" si="4"/>
        <v>69.75</v>
      </c>
    </row>
    <row r="76" spans="1:4" ht="24">
      <c r="A76" s="26" t="s">
        <v>41</v>
      </c>
      <c r="B76" s="24">
        <f>B77+B78</f>
        <v>97075.938</v>
      </c>
      <c r="C76" s="24">
        <f>C77+C78</f>
        <v>70778.73</v>
      </c>
      <c r="D76" s="25">
        <f t="shared" si="4"/>
        <v>72.91068359287964</v>
      </c>
    </row>
    <row r="77" spans="1:4" ht="24">
      <c r="A77" s="28" t="s">
        <v>31</v>
      </c>
      <c r="B77" s="29">
        <v>87975.268</v>
      </c>
      <c r="C77" s="32">
        <v>64993.727</v>
      </c>
      <c r="D77" s="31">
        <f t="shared" si="4"/>
        <v>73.87727082570524</v>
      </c>
    </row>
    <row r="78" spans="1:4" ht="12.75">
      <c r="A78" s="28" t="s">
        <v>40</v>
      </c>
      <c r="B78" s="29">
        <v>9100.67</v>
      </c>
      <c r="C78" s="32">
        <v>5785.003</v>
      </c>
      <c r="D78" s="31">
        <f t="shared" si="4"/>
        <v>63.56678134686786</v>
      </c>
    </row>
    <row r="79" spans="1:4" ht="12.75">
      <c r="A79" s="26" t="s">
        <v>28</v>
      </c>
      <c r="B79" s="24">
        <f>B31+B39+B41+B43+B50+B54+B60+B63+B65+B71+B74+B75+B76</f>
        <v>1210647.597</v>
      </c>
      <c r="C79" s="24">
        <f>C31+C39+C41+C43+C50+C54+C60+C63+C65+C71+C74+C75+C76</f>
        <v>873963.275</v>
      </c>
      <c r="D79" s="25">
        <f t="shared" si="4"/>
        <v>72.18973359098815</v>
      </c>
    </row>
    <row r="80" spans="1:4" ht="24">
      <c r="A80" s="26" t="s">
        <v>29</v>
      </c>
      <c r="B80" s="34">
        <f>B29-B79</f>
        <v>-844.9700000002049</v>
      </c>
      <c r="C80" s="34">
        <f>C29-C79</f>
        <v>4900.603000000003</v>
      </c>
      <c r="D80" s="25" t="s">
        <v>107</v>
      </c>
    </row>
    <row r="81" spans="1:4" ht="12.75">
      <c r="A81" s="35"/>
      <c r="B81" s="36" t="s">
        <v>42</v>
      </c>
      <c r="C81" s="37"/>
      <c r="D81" s="9"/>
    </row>
    <row r="82" spans="1:4" ht="12.75">
      <c r="A82" s="38"/>
      <c r="B82" s="39"/>
      <c r="C82" s="40" t="s">
        <v>103</v>
      </c>
      <c r="D82" s="9"/>
    </row>
    <row r="83" spans="1:4" ht="22.5">
      <c r="A83" s="47" t="s">
        <v>1</v>
      </c>
      <c r="B83" s="45" t="s">
        <v>85</v>
      </c>
      <c r="C83" s="46" t="s">
        <v>33</v>
      </c>
      <c r="D83" s="9"/>
    </row>
    <row r="84" spans="1:4" ht="24">
      <c r="A84" s="1" t="s">
        <v>30</v>
      </c>
      <c r="B84" s="6">
        <f>B85+B90</f>
        <v>845</v>
      </c>
      <c r="C84" s="6">
        <f>C85+C90</f>
        <v>-4900.563999999897</v>
      </c>
      <c r="D84" s="9"/>
    </row>
    <row r="85" spans="1:4" ht="24">
      <c r="A85" s="41" t="s">
        <v>95</v>
      </c>
      <c r="B85" s="49">
        <f>B86</f>
        <v>-228</v>
      </c>
      <c r="C85" s="49">
        <f>C86</f>
        <v>-190</v>
      </c>
      <c r="D85" s="9"/>
    </row>
    <row r="86" spans="1:4" ht="24">
      <c r="A86" s="2" t="s">
        <v>73</v>
      </c>
      <c r="B86" s="3">
        <v>-228</v>
      </c>
      <c r="C86" s="3">
        <v>-190</v>
      </c>
      <c r="D86" s="18"/>
    </row>
    <row r="87" spans="1:4" ht="36">
      <c r="A87" s="2" t="s">
        <v>74</v>
      </c>
      <c r="B87" s="3">
        <v>-228</v>
      </c>
      <c r="C87" s="3">
        <v>-190</v>
      </c>
      <c r="D87" s="18"/>
    </row>
    <row r="88" spans="1:4" ht="36">
      <c r="A88" s="5" t="s">
        <v>75</v>
      </c>
      <c r="B88" s="3">
        <v>-228</v>
      </c>
      <c r="C88" s="3">
        <v>-190</v>
      </c>
      <c r="D88" s="9"/>
    </row>
    <row r="89" spans="1:4" ht="48">
      <c r="A89" s="5" t="s">
        <v>76</v>
      </c>
      <c r="B89" s="3">
        <v>-228</v>
      </c>
      <c r="C89" s="3">
        <v>-190</v>
      </c>
      <c r="D89" s="18"/>
    </row>
    <row r="90" spans="1:4" ht="12.75">
      <c r="A90" s="50" t="s">
        <v>81</v>
      </c>
      <c r="B90" s="49">
        <f>B91</f>
        <v>1073</v>
      </c>
      <c r="C90" s="49">
        <f>C91</f>
        <v>-4710.563999999897</v>
      </c>
      <c r="D90" s="18"/>
    </row>
    <row r="91" spans="1:4" ht="24">
      <c r="A91" s="5" t="s">
        <v>77</v>
      </c>
      <c r="B91" s="4">
        <f>B92+B96</f>
        <v>1073</v>
      </c>
      <c r="C91" s="4">
        <f>C92+C96</f>
        <v>-4710.563999999897</v>
      </c>
      <c r="D91" s="18"/>
    </row>
    <row r="92" spans="1:4" ht="12.75">
      <c r="A92" s="5" t="s">
        <v>86</v>
      </c>
      <c r="B92" s="4">
        <v>-1209802.627</v>
      </c>
      <c r="C92" s="7">
        <v>-881909.293</v>
      </c>
      <c r="D92" s="18"/>
    </row>
    <row r="93" spans="1:4" ht="12.75">
      <c r="A93" s="5" t="s">
        <v>87</v>
      </c>
      <c r="B93" s="4">
        <v>-1209802.627</v>
      </c>
      <c r="C93" s="7">
        <v>-881909.293</v>
      </c>
      <c r="D93" s="9"/>
    </row>
    <row r="94" spans="1:4" ht="24.75">
      <c r="A94" s="5" t="s">
        <v>88</v>
      </c>
      <c r="B94" s="4">
        <v>-1209802.627</v>
      </c>
      <c r="C94" s="7">
        <v>-881909.293</v>
      </c>
      <c r="D94" s="48"/>
    </row>
    <row r="95" spans="1:4" ht="24.75">
      <c r="A95" s="5" t="s">
        <v>89</v>
      </c>
      <c r="B95" s="4">
        <v>-1209802.627</v>
      </c>
      <c r="C95" s="7">
        <v>-881909.293</v>
      </c>
      <c r="D95" s="48"/>
    </row>
    <row r="96" spans="1:4" ht="15">
      <c r="A96" s="5" t="s">
        <v>78</v>
      </c>
      <c r="B96" s="4">
        <v>1210875.627</v>
      </c>
      <c r="C96" s="7">
        <v>877198.729</v>
      </c>
      <c r="D96" s="48"/>
    </row>
    <row r="97" spans="1:4" ht="15">
      <c r="A97" s="5" t="s">
        <v>79</v>
      </c>
      <c r="B97" s="4">
        <v>1210875.627</v>
      </c>
      <c r="C97" s="7">
        <v>877198.729</v>
      </c>
      <c r="D97" s="48"/>
    </row>
    <row r="98" spans="1:4" ht="24.75">
      <c r="A98" s="5" t="s">
        <v>82</v>
      </c>
      <c r="B98" s="4">
        <v>1210875.627</v>
      </c>
      <c r="C98" s="7">
        <v>877198.729</v>
      </c>
      <c r="D98" s="48"/>
    </row>
    <row r="99" spans="1:4" ht="24.75">
      <c r="A99" s="5" t="s">
        <v>80</v>
      </c>
      <c r="B99" s="4">
        <v>1210875.627</v>
      </c>
      <c r="C99" s="7">
        <v>877198.729</v>
      </c>
      <c r="D99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83">
      <selection activeCell="C80" sqref="C8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111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125424</v>
      </c>
      <c r="C7" s="24">
        <f>C8+C10+C11+C13+C14+C15+C17+C18+C19+C20</f>
        <v>117285.07699999999</v>
      </c>
      <c r="D7" s="25">
        <f aca="true" t="shared" si="0" ref="D7:D17">C7/B7*100</f>
        <v>93.51087271973465</v>
      </c>
    </row>
    <row r="8" spans="1:4" ht="12.75">
      <c r="A8" s="26" t="s">
        <v>15</v>
      </c>
      <c r="B8" s="27">
        <f>B9</f>
        <v>76200</v>
      </c>
      <c r="C8" s="27">
        <f>C9</f>
        <v>69017.741</v>
      </c>
      <c r="D8" s="25">
        <f t="shared" si="0"/>
        <v>90.57446325459317</v>
      </c>
    </row>
    <row r="9" spans="1:4" ht="12.75">
      <c r="A9" s="28" t="s">
        <v>0</v>
      </c>
      <c r="B9" s="29">
        <v>76200</v>
      </c>
      <c r="C9" s="30">
        <v>69017.741</v>
      </c>
      <c r="D9" s="31">
        <f t="shared" si="0"/>
        <v>90.57446325459317</v>
      </c>
    </row>
    <row r="10" spans="1:4" ht="12.75">
      <c r="A10" s="26" t="s">
        <v>2</v>
      </c>
      <c r="B10" s="24">
        <v>8143</v>
      </c>
      <c r="C10" s="33">
        <v>8032.281</v>
      </c>
      <c r="D10" s="25">
        <f t="shared" si="0"/>
        <v>98.64031683654673</v>
      </c>
    </row>
    <row r="11" spans="1:4" ht="12.75">
      <c r="A11" s="26" t="s">
        <v>3</v>
      </c>
      <c r="B11" s="24">
        <f>B12</f>
        <v>440</v>
      </c>
      <c r="C11" s="24">
        <f>C12</f>
        <v>383.898</v>
      </c>
      <c r="D11" s="25">
        <f t="shared" si="0"/>
        <v>87.24954545454547</v>
      </c>
    </row>
    <row r="12" spans="1:4" ht="12.75">
      <c r="A12" s="28" t="s">
        <v>8</v>
      </c>
      <c r="B12" s="29">
        <v>440</v>
      </c>
      <c r="C12" s="32">
        <v>383.898</v>
      </c>
      <c r="D12" s="31">
        <f t="shared" si="0"/>
        <v>87.24954545454547</v>
      </c>
    </row>
    <row r="13" spans="1:4" ht="12.75">
      <c r="A13" s="26" t="s">
        <v>19</v>
      </c>
      <c r="B13" s="24">
        <v>3632</v>
      </c>
      <c r="C13" s="34">
        <v>3619.781</v>
      </c>
      <c r="D13" s="25">
        <f t="shared" si="0"/>
        <v>99.66357378854626</v>
      </c>
    </row>
    <row r="14" spans="1:4" ht="36">
      <c r="A14" s="26" t="s">
        <v>39</v>
      </c>
      <c r="B14" s="24">
        <v>25165</v>
      </c>
      <c r="C14" s="34">
        <v>24281.435</v>
      </c>
      <c r="D14" s="25">
        <f t="shared" si="0"/>
        <v>96.48891317305782</v>
      </c>
    </row>
    <row r="15" spans="1:4" ht="24">
      <c r="A15" s="26" t="s">
        <v>9</v>
      </c>
      <c r="B15" s="24">
        <f>B16</f>
        <v>230</v>
      </c>
      <c r="C15" s="24">
        <f>C16</f>
        <v>184.538</v>
      </c>
      <c r="D15" s="25">
        <f t="shared" si="0"/>
        <v>80.23391304347827</v>
      </c>
    </row>
    <row r="16" spans="1:4" ht="12.75">
      <c r="A16" s="28" t="s">
        <v>10</v>
      </c>
      <c r="B16" s="29">
        <v>230</v>
      </c>
      <c r="C16" s="32">
        <v>184.538</v>
      </c>
      <c r="D16" s="31">
        <f t="shared" si="0"/>
        <v>80.23391304347827</v>
      </c>
    </row>
    <row r="17" spans="1:4" ht="24">
      <c r="A17" s="26" t="s">
        <v>11</v>
      </c>
      <c r="B17" s="24">
        <v>2880</v>
      </c>
      <c r="C17" s="34">
        <v>3061.867</v>
      </c>
      <c r="D17" s="25">
        <f t="shared" si="0"/>
        <v>106.31482638888889</v>
      </c>
    </row>
    <row r="18" spans="1:4" ht="24">
      <c r="A18" s="26" t="s">
        <v>20</v>
      </c>
      <c r="B18" s="24">
        <v>3831</v>
      </c>
      <c r="C18" s="33">
        <v>3830.401</v>
      </c>
      <c r="D18" s="25" t="s">
        <v>68</v>
      </c>
    </row>
    <row r="19" spans="1:4" ht="12.75">
      <c r="A19" s="26" t="s">
        <v>21</v>
      </c>
      <c r="B19" s="24">
        <v>4903</v>
      </c>
      <c r="C19" s="33">
        <v>4872.635</v>
      </c>
      <c r="D19" s="25">
        <f>C19/B19*100</f>
        <v>99.38068529471752</v>
      </c>
    </row>
    <row r="20" spans="1:4" ht="12.75">
      <c r="A20" s="26" t="s">
        <v>4</v>
      </c>
      <c r="B20" s="24"/>
      <c r="C20" s="33">
        <v>0.5</v>
      </c>
      <c r="D20" s="25" t="s">
        <v>68</v>
      </c>
    </row>
    <row r="21" spans="1:4" ht="12.75">
      <c r="A21" s="26" t="s">
        <v>16</v>
      </c>
      <c r="B21" s="24">
        <f>B22+B27+B28</f>
        <v>1084848.6269999999</v>
      </c>
      <c r="C21" s="24">
        <f>C22+C27+C28</f>
        <v>930030.941</v>
      </c>
      <c r="D21" s="25">
        <f aca="true" t="shared" si="1" ref="D21:D27">C21/B21*100</f>
        <v>85.72909785320677</v>
      </c>
    </row>
    <row r="22" spans="1:4" ht="36">
      <c r="A22" s="28" t="s">
        <v>22</v>
      </c>
      <c r="B22" s="29">
        <f>B23+B24+B25+B26</f>
        <v>1077400.913</v>
      </c>
      <c r="C22" s="29">
        <f>C23+C24+C25+C26</f>
        <v>929547.795</v>
      </c>
      <c r="D22" s="31">
        <f t="shared" si="1"/>
        <v>86.27687092000822</v>
      </c>
    </row>
    <row r="23" spans="1:4" ht="24">
      <c r="A23" s="28" t="s">
        <v>23</v>
      </c>
      <c r="B23" s="29">
        <v>428619</v>
      </c>
      <c r="C23" s="32">
        <v>354875.732</v>
      </c>
      <c r="D23" s="31">
        <f t="shared" si="1"/>
        <v>82.79514720532688</v>
      </c>
    </row>
    <row r="24" spans="1:4" ht="24">
      <c r="A24" s="28" t="s">
        <v>24</v>
      </c>
      <c r="B24" s="29">
        <v>123937.566</v>
      </c>
      <c r="C24" s="32">
        <v>106918.335</v>
      </c>
      <c r="D24" s="31">
        <f t="shared" si="1"/>
        <v>86.26789959712457</v>
      </c>
    </row>
    <row r="25" spans="1:4" ht="24">
      <c r="A25" s="28" t="s">
        <v>25</v>
      </c>
      <c r="B25" s="29">
        <v>524032.206</v>
      </c>
      <c r="C25" s="32">
        <v>466941.587</v>
      </c>
      <c r="D25" s="31">
        <f t="shared" si="1"/>
        <v>89.10551329740218</v>
      </c>
    </row>
    <row r="26" spans="1:4" ht="12.75">
      <c r="A26" s="28" t="s">
        <v>26</v>
      </c>
      <c r="B26" s="29">
        <v>812.141</v>
      </c>
      <c r="C26" s="32">
        <v>812.141</v>
      </c>
      <c r="D26" s="31">
        <f t="shared" si="1"/>
        <v>100</v>
      </c>
    </row>
    <row r="27" spans="1:4" ht="12.75">
      <c r="A27" s="28" t="s">
        <v>70</v>
      </c>
      <c r="B27" s="29">
        <v>7447.714</v>
      </c>
      <c r="C27" s="32">
        <v>831.088</v>
      </c>
      <c r="D27" s="31">
        <f t="shared" si="1"/>
        <v>11.158967704721206</v>
      </c>
    </row>
    <row r="28" spans="1:4" ht="48">
      <c r="A28" s="28" t="s">
        <v>71</v>
      </c>
      <c r="B28" s="29"/>
      <c r="C28" s="32">
        <v>-347.942</v>
      </c>
      <c r="D28" s="31"/>
    </row>
    <row r="29" spans="1:4" ht="12.75">
      <c r="A29" s="26" t="s">
        <v>27</v>
      </c>
      <c r="B29" s="24">
        <f>B7+B21</f>
        <v>1210272.6269999999</v>
      </c>
      <c r="C29" s="24">
        <f>C7+C21</f>
        <v>1047316.0179999999</v>
      </c>
      <c r="D29" s="25">
        <f>C29/B29*100</f>
        <v>86.53554535031222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68088.16799999999</v>
      </c>
      <c r="C31" s="34">
        <f>SUM(C32:C38)</f>
        <v>53840.98999999999</v>
      </c>
      <c r="D31" s="44">
        <f aca="true" t="shared" si="2" ref="D31:D36">C31/B31*100</f>
        <v>79.07539823952966</v>
      </c>
    </row>
    <row r="32" spans="1:4" ht="24">
      <c r="A32" s="28" t="s">
        <v>44</v>
      </c>
      <c r="B32" s="30">
        <v>955.3</v>
      </c>
      <c r="C32" s="32">
        <v>854.481</v>
      </c>
      <c r="D32" s="31">
        <f t="shared" si="2"/>
        <v>89.44635193133048</v>
      </c>
    </row>
    <row r="33" spans="1:4" ht="36">
      <c r="A33" s="28" t="s">
        <v>45</v>
      </c>
      <c r="B33" s="30">
        <v>1287</v>
      </c>
      <c r="C33" s="32">
        <v>1135.26</v>
      </c>
      <c r="D33" s="31">
        <f t="shared" si="2"/>
        <v>88.20979020979021</v>
      </c>
    </row>
    <row r="34" spans="1:4" ht="36">
      <c r="A34" s="28" t="s">
        <v>46</v>
      </c>
      <c r="B34" s="30">
        <v>23533.214</v>
      </c>
      <c r="C34" s="32">
        <v>20322.715</v>
      </c>
      <c r="D34" s="31">
        <f t="shared" si="2"/>
        <v>86.35758379624644</v>
      </c>
    </row>
    <row r="35" spans="1:4" ht="12.75">
      <c r="A35" s="28" t="s">
        <v>94</v>
      </c>
      <c r="B35" s="30">
        <v>70.1</v>
      </c>
      <c r="C35" s="32">
        <v>26.136</v>
      </c>
      <c r="D35" s="31">
        <f t="shared" si="2"/>
        <v>37.28388017118402</v>
      </c>
    </row>
    <row r="36" spans="1:4" ht="36">
      <c r="A36" s="28" t="s">
        <v>47</v>
      </c>
      <c r="B36" s="30">
        <v>476</v>
      </c>
      <c r="C36" s="32">
        <v>426.156</v>
      </c>
      <c r="D36" s="31">
        <f t="shared" si="2"/>
        <v>89.52857142857144</v>
      </c>
    </row>
    <row r="37" spans="1:4" ht="12.75">
      <c r="A37" s="28" t="s">
        <v>48</v>
      </c>
      <c r="B37" s="30">
        <v>338.5</v>
      </c>
      <c r="C37" s="32">
        <v>0</v>
      </c>
      <c r="D37" s="31">
        <v>0</v>
      </c>
    </row>
    <row r="38" spans="1:4" ht="12.75">
      <c r="A38" s="28" t="s">
        <v>49</v>
      </c>
      <c r="B38" s="30">
        <v>41428.054</v>
      </c>
      <c r="C38" s="32">
        <v>31076.242</v>
      </c>
      <c r="D38" s="31">
        <f aca="true" t="shared" si="3" ref="D38:D62">C38/B38*100</f>
        <v>75.01255550164147</v>
      </c>
    </row>
    <row r="39" spans="1:4" ht="12.75">
      <c r="A39" s="26" t="s">
        <v>34</v>
      </c>
      <c r="B39" s="24">
        <f>B40</f>
        <v>1310.6</v>
      </c>
      <c r="C39" s="24">
        <f>C40</f>
        <v>1295.14</v>
      </c>
      <c r="D39" s="25">
        <f t="shared" si="3"/>
        <v>98.82038760872885</v>
      </c>
    </row>
    <row r="40" spans="1:4" ht="12.75">
      <c r="A40" s="28" t="s">
        <v>50</v>
      </c>
      <c r="B40" s="29">
        <v>1310.6</v>
      </c>
      <c r="C40" s="32">
        <v>1295.14</v>
      </c>
      <c r="D40" s="25">
        <f t="shared" si="3"/>
        <v>98.82038760872885</v>
      </c>
    </row>
    <row r="41" spans="1:4" ht="24">
      <c r="A41" s="26" t="s">
        <v>13</v>
      </c>
      <c r="B41" s="34">
        <f>B42</f>
        <v>2618.7</v>
      </c>
      <c r="C41" s="34">
        <f>C42</f>
        <v>2108.931</v>
      </c>
      <c r="D41" s="25">
        <f t="shared" si="3"/>
        <v>80.53350899301181</v>
      </c>
    </row>
    <row r="42" spans="1:4" ht="24">
      <c r="A42" s="28" t="s">
        <v>51</v>
      </c>
      <c r="B42" s="30">
        <v>2618.7</v>
      </c>
      <c r="C42" s="32">
        <v>2108.931</v>
      </c>
      <c r="D42" s="31">
        <f t="shared" si="3"/>
        <v>80.53350899301181</v>
      </c>
    </row>
    <row r="43" spans="1:4" ht="12.75">
      <c r="A43" s="26" t="s">
        <v>14</v>
      </c>
      <c r="B43" s="34">
        <f>SUM(B44:B49)</f>
        <v>30995.158</v>
      </c>
      <c r="C43" s="34">
        <f>SUM(C45:C49)</f>
        <v>24171.781</v>
      </c>
      <c r="D43" s="25">
        <f t="shared" si="3"/>
        <v>77.98566795497541</v>
      </c>
    </row>
    <row r="44" spans="1:4" ht="12.75">
      <c r="A44" s="28" t="s">
        <v>110</v>
      </c>
      <c r="B44" s="30">
        <v>147.8</v>
      </c>
      <c r="C44" s="30">
        <v>0</v>
      </c>
      <c r="D44" s="31">
        <f t="shared" si="3"/>
        <v>0</v>
      </c>
    </row>
    <row r="45" spans="1:4" ht="12.75">
      <c r="A45" s="28" t="s">
        <v>72</v>
      </c>
      <c r="B45" s="30">
        <v>7602.018</v>
      </c>
      <c r="C45" s="32">
        <v>5487.411</v>
      </c>
      <c r="D45" s="31">
        <f t="shared" si="3"/>
        <v>72.18360966785399</v>
      </c>
    </row>
    <row r="46" spans="1:4" ht="12.75">
      <c r="A46" s="28" t="s">
        <v>52</v>
      </c>
      <c r="B46" s="30">
        <v>2355.34</v>
      </c>
      <c r="C46" s="32">
        <v>2043.99</v>
      </c>
      <c r="D46" s="31">
        <f t="shared" si="3"/>
        <v>86.78110166685065</v>
      </c>
    </row>
    <row r="47" spans="1:4" ht="12.75">
      <c r="A47" s="28" t="s">
        <v>53</v>
      </c>
      <c r="B47" s="30">
        <v>1500</v>
      </c>
      <c r="C47" s="32">
        <v>1239.44</v>
      </c>
      <c r="D47" s="31">
        <f t="shared" si="3"/>
        <v>82.62933333333334</v>
      </c>
    </row>
    <row r="48" spans="1:4" ht="12.75">
      <c r="A48" s="28" t="s">
        <v>105</v>
      </c>
      <c r="B48" s="30">
        <v>15750</v>
      </c>
      <c r="C48" s="32">
        <v>15347.64</v>
      </c>
      <c r="D48" s="31">
        <f t="shared" si="3"/>
        <v>97.44533333333332</v>
      </c>
    </row>
    <row r="49" spans="1:4" ht="12.75">
      <c r="A49" s="28" t="s">
        <v>54</v>
      </c>
      <c r="B49" s="30">
        <v>3640</v>
      </c>
      <c r="C49" s="32">
        <v>53.3</v>
      </c>
      <c r="D49" s="31">
        <f t="shared" si="3"/>
        <v>1.4642857142857142</v>
      </c>
    </row>
    <row r="50" spans="1:4" ht="12.75">
      <c r="A50" s="26" t="s">
        <v>5</v>
      </c>
      <c r="B50" s="34">
        <f>SUM(B51:B53)</f>
        <v>39704.566</v>
      </c>
      <c r="C50" s="34">
        <f>SUM(C51:C53)</f>
        <v>16435.829999999998</v>
      </c>
      <c r="D50" s="25">
        <f t="shared" si="3"/>
        <v>41.39531458422187</v>
      </c>
    </row>
    <row r="51" spans="1:4" ht="12.75">
      <c r="A51" s="28" t="s">
        <v>55</v>
      </c>
      <c r="B51" s="30">
        <v>250</v>
      </c>
      <c r="C51" s="32">
        <v>167.05</v>
      </c>
      <c r="D51" s="31">
        <f t="shared" si="3"/>
        <v>66.82000000000001</v>
      </c>
    </row>
    <row r="52" spans="1:4" ht="12.75">
      <c r="A52" s="28" t="s">
        <v>56</v>
      </c>
      <c r="B52" s="30">
        <v>38841.566</v>
      </c>
      <c r="C52" s="32">
        <v>15719.18</v>
      </c>
      <c r="D52" s="31">
        <f t="shared" si="3"/>
        <v>40.46999546825687</v>
      </c>
    </row>
    <row r="53" spans="1:4" ht="12.75">
      <c r="A53" s="28" t="s">
        <v>90</v>
      </c>
      <c r="B53" s="30">
        <v>613</v>
      </c>
      <c r="C53" s="32">
        <v>549.6</v>
      </c>
      <c r="D53" s="31">
        <f t="shared" si="3"/>
        <v>89.65742251223492</v>
      </c>
    </row>
    <row r="54" spans="1:4" ht="12.75">
      <c r="A54" s="26" t="s">
        <v>6</v>
      </c>
      <c r="B54" s="34">
        <f>SUM(B55:B59)</f>
        <v>565774.6089999999</v>
      </c>
      <c r="C54" s="34">
        <f>SUM(C55:C59)</f>
        <v>476869.552</v>
      </c>
      <c r="D54" s="25">
        <f t="shared" si="3"/>
        <v>84.2861352231521</v>
      </c>
    </row>
    <row r="55" spans="1:4" ht="12.75">
      <c r="A55" s="28" t="s">
        <v>57</v>
      </c>
      <c r="B55" s="30">
        <v>155341.35</v>
      </c>
      <c r="C55" s="32">
        <v>139959.1</v>
      </c>
      <c r="D55" s="31">
        <f t="shared" si="3"/>
        <v>90.09777499680543</v>
      </c>
    </row>
    <row r="56" spans="1:4" ht="12.75">
      <c r="A56" s="28" t="s">
        <v>58</v>
      </c>
      <c r="B56" s="30">
        <v>336555.64</v>
      </c>
      <c r="C56" s="32">
        <v>270719.04</v>
      </c>
      <c r="D56" s="31">
        <f t="shared" si="3"/>
        <v>80.43812309905131</v>
      </c>
    </row>
    <row r="57" spans="1:4" ht="12.75">
      <c r="A57" s="28" t="s">
        <v>84</v>
      </c>
      <c r="B57" s="30">
        <v>51554.39</v>
      </c>
      <c r="C57" s="32">
        <v>45901.154</v>
      </c>
      <c r="D57" s="31">
        <f t="shared" si="3"/>
        <v>89.03442364462076</v>
      </c>
    </row>
    <row r="58" spans="1:4" ht="12.75">
      <c r="A58" s="28" t="s">
        <v>59</v>
      </c>
      <c r="B58" s="30">
        <v>821.038</v>
      </c>
      <c r="C58" s="32">
        <v>821.038</v>
      </c>
      <c r="D58" s="31">
        <f t="shared" si="3"/>
        <v>100</v>
      </c>
    </row>
    <row r="59" spans="1:4" ht="12.75">
      <c r="A59" s="28" t="s">
        <v>60</v>
      </c>
      <c r="B59" s="30">
        <v>21502.191</v>
      </c>
      <c r="C59" s="32">
        <v>19469.22</v>
      </c>
      <c r="D59" s="31">
        <f t="shared" si="3"/>
        <v>90.54528443171212</v>
      </c>
    </row>
    <row r="60" spans="1:4" ht="12.75">
      <c r="A60" s="26" t="s">
        <v>35</v>
      </c>
      <c r="B60" s="34">
        <f>SUM(B61:B62)</f>
        <v>111493.02299999999</v>
      </c>
      <c r="C60" s="34">
        <f>SUM(C61:C62)</f>
        <v>98439.88799999999</v>
      </c>
      <c r="D60" s="25">
        <f t="shared" si="3"/>
        <v>88.29241987635406</v>
      </c>
    </row>
    <row r="61" spans="1:4" ht="12.75">
      <c r="A61" s="28" t="s">
        <v>61</v>
      </c>
      <c r="B61" s="30">
        <v>84001.423</v>
      </c>
      <c r="C61" s="32">
        <v>74793.101</v>
      </c>
      <c r="D61" s="31">
        <f t="shared" si="3"/>
        <v>89.03789760799647</v>
      </c>
    </row>
    <row r="62" spans="1:4" ht="12.75">
      <c r="A62" s="28" t="s">
        <v>62</v>
      </c>
      <c r="B62" s="30">
        <v>27491.6</v>
      </c>
      <c r="C62" s="32">
        <v>23646.787</v>
      </c>
      <c r="D62" s="31">
        <f t="shared" si="3"/>
        <v>86.01458991110013</v>
      </c>
    </row>
    <row r="63" spans="1:4" ht="12.75" hidden="1">
      <c r="A63" s="26" t="s">
        <v>91</v>
      </c>
      <c r="B63" s="34">
        <f>B64</f>
        <v>0</v>
      </c>
      <c r="C63" s="34">
        <f>C64</f>
        <v>0</v>
      </c>
      <c r="D63" s="25">
        <v>0</v>
      </c>
    </row>
    <row r="64" spans="1:4" ht="12.75" hidden="1">
      <c r="A64" s="28" t="s">
        <v>92</v>
      </c>
      <c r="B64" s="30">
        <v>0</v>
      </c>
      <c r="C64" s="32">
        <v>0</v>
      </c>
      <c r="D64" s="31">
        <v>0</v>
      </c>
    </row>
    <row r="65" spans="1:4" ht="12.75">
      <c r="A65" s="26" t="s">
        <v>7</v>
      </c>
      <c r="B65" s="34">
        <f>B66+B67+B68+B69+B70</f>
        <v>288637.187</v>
      </c>
      <c r="C65" s="34">
        <f>C66+C67+C68+C69+C70</f>
        <v>247582.23500000002</v>
      </c>
      <c r="D65" s="25">
        <f aca="true" t="shared" si="4" ref="D65:D79">C65/B65*100</f>
        <v>85.7762776769301</v>
      </c>
    </row>
    <row r="66" spans="1:4" ht="12.75">
      <c r="A66" s="28" t="s">
        <v>63</v>
      </c>
      <c r="B66" s="30">
        <v>1960.727</v>
      </c>
      <c r="C66" s="32">
        <v>1792.282</v>
      </c>
      <c r="D66" s="31">
        <f t="shared" si="4"/>
        <v>91.4090538866451</v>
      </c>
    </row>
    <row r="67" spans="1:4" ht="12.75">
      <c r="A67" s="28" t="s">
        <v>64</v>
      </c>
      <c r="B67" s="30">
        <v>69144.1</v>
      </c>
      <c r="C67" s="32">
        <v>61940.6</v>
      </c>
      <c r="D67" s="31">
        <f t="shared" si="4"/>
        <v>89.58190214349452</v>
      </c>
    </row>
    <row r="68" spans="1:4" ht="12.75">
      <c r="A68" s="28" t="s">
        <v>65</v>
      </c>
      <c r="B68" s="30">
        <v>106368.159</v>
      </c>
      <c r="C68" s="32">
        <v>90430.314</v>
      </c>
      <c r="D68" s="31">
        <f t="shared" si="4"/>
        <v>85.01633839502666</v>
      </c>
    </row>
    <row r="69" spans="1:4" ht="12.75">
      <c r="A69" s="28" t="s">
        <v>66</v>
      </c>
      <c r="B69" s="30">
        <v>100514.356</v>
      </c>
      <c r="C69" s="32">
        <v>84021.178</v>
      </c>
      <c r="D69" s="31">
        <f t="shared" si="4"/>
        <v>83.59122153655345</v>
      </c>
    </row>
    <row r="70" spans="1:4" ht="12.75">
      <c r="A70" s="28" t="s">
        <v>67</v>
      </c>
      <c r="B70" s="30">
        <v>10649.845</v>
      </c>
      <c r="C70" s="32">
        <v>9397.861</v>
      </c>
      <c r="D70" s="31">
        <f t="shared" si="4"/>
        <v>88.24411059503684</v>
      </c>
    </row>
    <row r="71" spans="1:4" ht="12.75">
      <c r="A71" s="26" t="s">
        <v>36</v>
      </c>
      <c r="B71" s="24">
        <f>B72+B73</f>
        <v>2735</v>
      </c>
      <c r="C71" s="24">
        <f>C72+C73</f>
        <v>2373.005</v>
      </c>
      <c r="D71" s="25">
        <f t="shared" si="4"/>
        <v>86.76435100548446</v>
      </c>
    </row>
    <row r="72" spans="1:4" ht="12.75">
      <c r="A72" s="28" t="s">
        <v>102</v>
      </c>
      <c r="B72" s="29">
        <v>118.5</v>
      </c>
      <c r="C72" s="29">
        <v>94.19</v>
      </c>
      <c r="D72" s="31">
        <f t="shared" si="4"/>
        <v>79.48523206751055</v>
      </c>
    </row>
    <row r="73" spans="1:4" ht="12.75">
      <c r="A73" s="28" t="s">
        <v>101</v>
      </c>
      <c r="B73" s="29">
        <v>2616.5</v>
      </c>
      <c r="C73" s="29">
        <v>2278.815</v>
      </c>
      <c r="D73" s="31">
        <f t="shared" si="4"/>
        <v>87.09401872730747</v>
      </c>
    </row>
    <row r="74" spans="1:4" ht="12.75">
      <c r="A74" s="26" t="s">
        <v>37</v>
      </c>
      <c r="B74" s="24">
        <v>2684.2</v>
      </c>
      <c r="C74" s="24">
        <v>2327.263</v>
      </c>
      <c r="D74" s="25">
        <f t="shared" si="4"/>
        <v>86.70229491096045</v>
      </c>
    </row>
    <row r="75" spans="1:4" ht="24">
      <c r="A75" s="26" t="s">
        <v>38</v>
      </c>
      <c r="B75" s="24">
        <v>0.4</v>
      </c>
      <c r="C75" s="24">
        <v>0.279</v>
      </c>
      <c r="D75" s="25">
        <f t="shared" si="4"/>
        <v>69.75</v>
      </c>
    </row>
    <row r="76" spans="1:4" ht="24">
      <c r="A76" s="26" t="s">
        <v>41</v>
      </c>
      <c r="B76" s="24">
        <f>B77+B78</f>
        <v>97075.94</v>
      </c>
      <c r="C76" s="24">
        <f>C77+C78</f>
        <v>74236.18</v>
      </c>
      <c r="D76" s="25">
        <f t="shared" si="4"/>
        <v>76.47227521052075</v>
      </c>
    </row>
    <row r="77" spans="1:4" ht="24">
      <c r="A77" s="28" t="s">
        <v>31</v>
      </c>
      <c r="B77" s="29">
        <v>87975.27</v>
      </c>
      <c r="C77" s="32">
        <v>68364.34</v>
      </c>
      <c r="D77" s="31">
        <f t="shared" si="4"/>
        <v>77.70858787929834</v>
      </c>
    </row>
    <row r="78" spans="1:4" ht="12.75">
      <c r="A78" s="28" t="s">
        <v>40</v>
      </c>
      <c r="B78" s="29">
        <v>9100.67</v>
      </c>
      <c r="C78" s="52">
        <v>5871.84</v>
      </c>
      <c r="D78" s="31">
        <f t="shared" si="4"/>
        <v>64.52096384112379</v>
      </c>
    </row>
    <row r="79" spans="1:4" ht="12.75">
      <c r="A79" s="26" t="s">
        <v>28</v>
      </c>
      <c r="B79" s="24">
        <f>B31+B39+B41+B43+B50+B54+B60+B63+B65+B71+B74+B75+B76</f>
        <v>1211117.5509999997</v>
      </c>
      <c r="C79" s="24">
        <f>C31+C39+C41+C43+C50+C54+C60+C63+C65+C71+C74+C75+C76</f>
        <v>999681.074</v>
      </c>
      <c r="D79" s="25">
        <f t="shared" si="4"/>
        <v>82.54203509598057</v>
      </c>
    </row>
    <row r="80" spans="1:4" ht="24">
      <c r="A80" s="26" t="s">
        <v>29</v>
      </c>
      <c r="B80" s="51">
        <f>B29-B79</f>
        <v>-844.9239999998827</v>
      </c>
      <c r="C80" s="34">
        <f>C29-C79</f>
        <v>47634.9439999999</v>
      </c>
      <c r="D80" s="25" t="s">
        <v>107</v>
      </c>
    </row>
    <row r="81" spans="1:4" ht="12.75">
      <c r="A81" s="35"/>
      <c r="B81" s="36" t="s">
        <v>42</v>
      </c>
      <c r="C81" s="37"/>
      <c r="D81" s="9"/>
    </row>
    <row r="82" spans="1:4" ht="12.75">
      <c r="A82" s="38"/>
      <c r="B82" s="39"/>
      <c r="C82" s="40" t="s">
        <v>103</v>
      </c>
      <c r="D82" s="9"/>
    </row>
    <row r="83" spans="1:4" ht="22.5">
      <c r="A83" s="47" t="s">
        <v>1</v>
      </c>
      <c r="B83" s="45" t="s">
        <v>85</v>
      </c>
      <c r="C83" s="46" t="s">
        <v>33</v>
      </c>
      <c r="D83" s="9"/>
    </row>
    <row r="84" spans="1:4" ht="24">
      <c r="A84" s="1" t="s">
        <v>30</v>
      </c>
      <c r="B84" s="6">
        <f>B85+B90</f>
        <v>845</v>
      </c>
      <c r="C84" s="6">
        <f>C85+C90</f>
        <v>-47634.92699999991</v>
      </c>
      <c r="D84" s="9"/>
    </row>
    <row r="85" spans="1:4" ht="24">
      <c r="A85" s="41" t="s">
        <v>95</v>
      </c>
      <c r="B85" s="49">
        <f>B86</f>
        <v>-228</v>
      </c>
      <c r="C85" s="49">
        <f>C86</f>
        <v>-209</v>
      </c>
      <c r="D85" s="9"/>
    </row>
    <row r="86" spans="1:4" ht="24">
      <c r="A86" s="2" t="s">
        <v>73</v>
      </c>
      <c r="B86" s="3">
        <v>-228</v>
      </c>
      <c r="C86" s="3">
        <v>-209</v>
      </c>
      <c r="D86" s="18"/>
    </row>
    <row r="87" spans="1:4" ht="36">
      <c r="A87" s="2" t="s">
        <v>74</v>
      </c>
      <c r="B87" s="3">
        <v>-228</v>
      </c>
      <c r="C87" s="3">
        <v>-209</v>
      </c>
      <c r="D87" s="18"/>
    </row>
    <row r="88" spans="1:4" ht="36">
      <c r="A88" s="5" t="s">
        <v>75</v>
      </c>
      <c r="B88" s="3">
        <v>-228</v>
      </c>
      <c r="C88" s="3">
        <v>-209</v>
      </c>
      <c r="D88" s="9"/>
    </row>
    <row r="89" spans="1:4" ht="48">
      <c r="A89" s="5" t="s">
        <v>76</v>
      </c>
      <c r="B89" s="3">
        <v>-228</v>
      </c>
      <c r="C89" s="3">
        <v>-209</v>
      </c>
      <c r="D89" s="18"/>
    </row>
    <row r="90" spans="1:4" ht="12.75">
      <c r="A90" s="50" t="s">
        <v>81</v>
      </c>
      <c r="B90" s="49">
        <f>B91</f>
        <v>1073</v>
      </c>
      <c r="C90" s="49">
        <f>C91</f>
        <v>-47425.92699999991</v>
      </c>
      <c r="D90" s="18"/>
    </row>
    <row r="91" spans="1:4" ht="24">
      <c r="A91" s="5" t="s">
        <v>77</v>
      </c>
      <c r="B91" s="4">
        <f>B92+B96</f>
        <v>1073</v>
      </c>
      <c r="C91" s="4">
        <f>C92+C96</f>
        <v>-47425.92699999991</v>
      </c>
      <c r="D91" s="18"/>
    </row>
    <row r="92" spans="1:4" ht="12.75">
      <c r="A92" s="5" t="s">
        <v>86</v>
      </c>
      <c r="B92" s="4">
        <v>-1210272.627</v>
      </c>
      <c r="C92" s="7">
        <v>-1051501.913</v>
      </c>
      <c r="D92" s="18"/>
    </row>
    <row r="93" spans="1:4" ht="12.75">
      <c r="A93" s="5" t="s">
        <v>87</v>
      </c>
      <c r="B93" s="4">
        <v>-1210272.627</v>
      </c>
      <c r="C93" s="7">
        <v>-1051501.913</v>
      </c>
      <c r="D93" s="9"/>
    </row>
    <row r="94" spans="1:4" ht="24.75">
      <c r="A94" s="5" t="s">
        <v>88</v>
      </c>
      <c r="B94" s="4">
        <v>-1210272.627</v>
      </c>
      <c r="C94" s="7">
        <v>-1051501.913</v>
      </c>
      <c r="D94" s="48"/>
    </row>
    <row r="95" spans="1:4" ht="24.75">
      <c r="A95" s="5" t="s">
        <v>89</v>
      </c>
      <c r="B95" s="4">
        <v>-1210272.627</v>
      </c>
      <c r="C95" s="7">
        <v>-1051501.913</v>
      </c>
      <c r="D95" s="48"/>
    </row>
    <row r="96" spans="1:4" ht="15">
      <c r="A96" s="5" t="s">
        <v>78</v>
      </c>
      <c r="B96" s="4">
        <v>1211345.627</v>
      </c>
      <c r="C96" s="7">
        <v>1004075.986</v>
      </c>
      <c r="D96" s="48"/>
    </row>
    <row r="97" spans="1:4" ht="15">
      <c r="A97" s="5" t="s">
        <v>79</v>
      </c>
      <c r="B97" s="4">
        <v>1211345.627</v>
      </c>
      <c r="C97" s="7">
        <v>1004075.986</v>
      </c>
      <c r="D97" s="48"/>
    </row>
    <row r="98" spans="1:4" ht="24.75">
      <c r="A98" s="5" t="s">
        <v>82</v>
      </c>
      <c r="B98" s="4">
        <v>1211345.627</v>
      </c>
      <c r="C98" s="7">
        <v>1004075.986</v>
      </c>
      <c r="D98" s="48"/>
    </row>
    <row r="99" spans="1:4" ht="24.75">
      <c r="A99" s="5" t="s">
        <v>80</v>
      </c>
      <c r="B99" s="4">
        <v>1211345.627</v>
      </c>
      <c r="C99" s="7">
        <v>1004075.986</v>
      </c>
      <c r="D99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PageLayoutView="0" workbookViewId="0" topLeftCell="A52">
      <selection activeCell="D77" sqref="D77"/>
    </sheetView>
  </sheetViews>
  <sheetFormatPr defaultColWidth="9.00390625" defaultRowHeight="12.75"/>
  <cols>
    <col min="1" max="1" width="46.25390625" style="0" customWidth="1"/>
    <col min="2" max="2" width="15.125" style="0" customWidth="1"/>
    <col min="3" max="3" width="14.875" style="0" customWidth="1"/>
    <col min="4" max="4" width="15.00390625" style="0" customWidth="1"/>
  </cols>
  <sheetData>
    <row r="1" spans="1:4" ht="15.75">
      <c r="A1" s="53" t="s">
        <v>43</v>
      </c>
      <c r="B1" s="54"/>
      <c r="C1" s="54"/>
      <c r="D1" s="54"/>
    </row>
    <row r="2" spans="1:4" ht="15.75">
      <c r="A2" s="55" t="s">
        <v>83</v>
      </c>
      <c r="B2" s="56"/>
      <c r="C2" s="56"/>
      <c r="D2" s="56"/>
    </row>
    <row r="3" spans="1:4" ht="15.75">
      <c r="A3" s="57" t="s">
        <v>96</v>
      </c>
      <c r="B3" s="56"/>
      <c r="C3" s="56"/>
      <c r="D3" s="56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112786</v>
      </c>
      <c r="C7" s="24">
        <f>C8+C10+C11+C13+C14+C15+C17+C18+C19+C20</f>
        <v>18863.27</v>
      </c>
      <c r="D7" s="25">
        <f>C7/B7*100</f>
        <v>16.724832869327756</v>
      </c>
    </row>
    <row r="8" spans="1:4" ht="12.75">
      <c r="A8" s="26" t="s">
        <v>15</v>
      </c>
      <c r="B8" s="27">
        <f>B9</f>
        <v>65670</v>
      </c>
      <c r="C8" s="27">
        <f>C9</f>
        <v>10883.342</v>
      </c>
      <c r="D8" s="25">
        <f aca="true" t="shared" si="0" ref="D8:D75">C8/B8*100</f>
        <v>16.572776001218212</v>
      </c>
    </row>
    <row r="9" spans="1:4" ht="12.75">
      <c r="A9" s="28" t="s">
        <v>0</v>
      </c>
      <c r="B9" s="29">
        <v>65670</v>
      </c>
      <c r="C9" s="30">
        <v>10883.342</v>
      </c>
      <c r="D9" s="31">
        <f t="shared" si="0"/>
        <v>16.572776001218212</v>
      </c>
    </row>
    <row r="10" spans="1:4" ht="12.75">
      <c r="A10" s="26" t="s">
        <v>2</v>
      </c>
      <c r="B10" s="24">
        <v>9663</v>
      </c>
      <c r="C10" s="33">
        <v>1463.836</v>
      </c>
      <c r="D10" s="25">
        <f t="shared" si="0"/>
        <v>15.148877160302185</v>
      </c>
    </row>
    <row r="11" spans="1:4" ht="12.75">
      <c r="A11" s="26" t="s">
        <v>3</v>
      </c>
      <c r="B11" s="24">
        <f>B12</f>
        <v>440</v>
      </c>
      <c r="C11" s="24">
        <f>C12</f>
        <v>44.652</v>
      </c>
      <c r="D11" s="25">
        <f t="shared" si="0"/>
        <v>10.148181818181818</v>
      </c>
    </row>
    <row r="12" spans="1:4" ht="12.75">
      <c r="A12" s="28" t="s">
        <v>8</v>
      </c>
      <c r="B12" s="29">
        <v>440</v>
      </c>
      <c r="C12" s="32">
        <v>44.652</v>
      </c>
      <c r="D12" s="31">
        <f t="shared" si="0"/>
        <v>10.148181818181818</v>
      </c>
    </row>
    <row r="13" spans="1:4" ht="12.75">
      <c r="A13" s="26" t="s">
        <v>19</v>
      </c>
      <c r="B13" s="24">
        <v>3300</v>
      </c>
      <c r="C13" s="34">
        <v>565.648</v>
      </c>
      <c r="D13" s="25">
        <f t="shared" si="0"/>
        <v>17.140848484848487</v>
      </c>
    </row>
    <row r="14" spans="1:4" ht="36">
      <c r="A14" s="26" t="s">
        <v>39</v>
      </c>
      <c r="B14" s="24">
        <v>24665</v>
      </c>
      <c r="C14" s="34">
        <v>4182.194</v>
      </c>
      <c r="D14" s="25">
        <f t="shared" si="0"/>
        <v>16.955986215284817</v>
      </c>
    </row>
    <row r="15" spans="1:4" ht="24">
      <c r="A15" s="26" t="s">
        <v>9</v>
      </c>
      <c r="B15" s="24">
        <f>B16</f>
        <v>230</v>
      </c>
      <c r="C15" s="24">
        <f>C16</f>
        <v>80.199</v>
      </c>
      <c r="D15" s="25">
        <f t="shared" si="0"/>
        <v>34.869130434782605</v>
      </c>
    </row>
    <row r="16" spans="1:4" ht="12.75">
      <c r="A16" s="28" t="s">
        <v>10</v>
      </c>
      <c r="B16" s="29">
        <v>230</v>
      </c>
      <c r="C16" s="32">
        <v>80.199</v>
      </c>
      <c r="D16" s="31">
        <f t="shared" si="0"/>
        <v>34.869130434782605</v>
      </c>
    </row>
    <row r="17" spans="1:4" ht="24">
      <c r="A17" s="26" t="s">
        <v>11</v>
      </c>
      <c r="B17" s="24">
        <v>2880</v>
      </c>
      <c r="C17" s="34">
        <v>478.647</v>
      </c>
      <c r="D17" s="25">
        <f t="shared" si="0"/>
        <v>16.619687499999998</v>
      </c>
    </row>
    <row r="18" spans="1:4" ht="24">
      <c r="A18" s="26" t="s">
        <v>20</v>
      </c>
      <c r="B18" s="24">
        <v>1035</v>
      </c>
      <c r="C18" s="33">
        <v>528.535</v>
      </c>
      <c r="D18" s="25" t="s">
        <v>68</v>
      </c>
    </row>
    <row r="19" spans="1:4" ht="12.75">
      <c r="A19" s="26" t="s">
        <v>21</v>
      </c>
      <c r="B19" s="24">
        <v>4903</v>
      </c>
      <c r="C19" s="33">
        <v>636.217</v>
      </c>
      <c r="D19" s="25">
        <f t="shared" si="0"/>
        <v>12.976075871915155</v>
      </c>
    </row>
    <row r="20" spans="1:4" ht="12.75">
      <c r="A20" s="26" t="s">
        <v>4</v>
      </c>
      <c r="B20" s="24"/>
      <c r="C20" s="33">
        <v>0</v>
      </c>
      <c r="D20" s="25" t="s">
        <v>68</v>
      </c>
    </row>
    <row r="21" spans="1:4" ht="12.75">
      <c r="A21" s="26" t="s">
        <v>16</v>
      </c>
      <c r="B21" s="24">
        <f>B22+B27+B28</f>
        <v>818005.1000000001</v>
      </c>
      <c r="C21" s="24">
        <f>C22+C27+C28</f>
        <v>126402.57999999999</v>
      </c>
      <c r="D21" s="25">
        <f t="shared" si="0"/>
        <v>15.452541799556013</v>
      </c>
    </row>
    <row r="22" spans="1:4" ht="36">
      <c r="A22" s="28" t="s">
        <v>22</v>
      </c>
      <c r="B22" s="29">
        <f>B23+B24+B25+B26</f>
        <v>816005.1000000001</v>
      </c>
      <c r="C22" s="29">
        <f>C23+C24+C25+C26</f>
        <v>126517.661</v>
      </c>
      <c r="D22" s="31">
        <f t="shared" si="0"/>
        <v>15.504518415387352</v>
      </c>
    </row>
    <row r="23" spans="1:4" ht="24">
      <c r="A23" s="28" t="s">
        <v>23</v>
      </c>
      <c r="B23" s="29">
        <v>302004</v>
      </c>
      <c r="C23" s="32">
        <v>46387</v>
      </c>
      <c r="D23" s="31">
        <f t="shared" si="0"/>
        <v>15.359730334697556</v>
      </c>
    </row>
    <row r="24" spans="1:4" ht="24">
      <c r="A24" s="28" t="s">
        <v>24</v>
      </c>
      <c r="B24" s="29">
        <v>9519.2</v>
      </c>
      <c r="C24" s="32">
        <v>402.416</v>
      </c>
      <c r="D24" s="31">
        <f t="shared" si="0"/>
        <v>4.22741406840911</v>
      </c>
    </row>
    <row r="25" spans="1:4" ht="24">
      <c r="A25" s="28" t="s">
        <v>25</v>
      </c>
      <c r="B25" s="29">
        <v>504481.9</v>
      </c>
      <c r="C25" s="32">
        <v>79728.245</v>
      </c>
      <c r="D25" s="31">
        <f t="shared" si="0"/>
        <v>15.803985237131398</v>
      </c>
    </row>
    <row r="26" spans="1:4" ht="12.75">
      <c r="A26" s="28" t="s">
        <v>26</v>
      </c>
      <c r="B26" s="29"/>
      <c r="C26" s="32"/>
      <c r="D26" s="31" t="e">
        <f t="shared" si="0"/>
        <v>#DIV/0!</v>
      </c>
    </row>
    <row r="27" spans="1:4" ht="12.75">
      <c r="A27" s="28" t="s">
        <v>70</v>
      </c>
      <c r="B27" s="29">
        <v>2000</v>
      </c>
      <c r="C27" s="32"/>
      <c r="D27" s="31">
        <f t="shared" si="0"/>
        <v>0</v>
      </c>
    </row>
    <row r="28" spans="1:4" ht="48">
      <c r="A28" s="28" t="s">
        <v>71</v>
      </c>
      <c r="B28" s="29"/>
      <c r="C28" s="32">
        <v>-115.081</v>
      </c>
      <c r="D28" s="31"/>
    </row>
    <row r="29" spans="1:4" ht="12.75">
      <c r="A29" s="26" t="s">
        <v>27</v>
      </c>
      <c r="B29" s="24">
        <f>B7+B21</f>
        <v>930791.1000000001</v>
      </c>
      <c r="C29" s="24">
        <f>C7+C21</f>
        <v>145265.84999999998</v>
      </c>
      <c r="D29" s="25">
        <f t="shared" si="0"/>
        <v>15.6067081002386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51442.2</v>
      </c>
      <c r="C31" s="34">
        <f>SUM(C32:C38)</f>
        <v>7352.19</v>
      </c>
      <c r="D31" s="44">
        <f t="shared" si="0"/>
        <v>14.292137583540363</v>
      </c>
    </row>
    <row r="32" spans="1:4" ht="24">
      <c r="A32" s="28" t="s">
        <v>44</v>
      </c>
      <c r="B32" s="30">
        <v>827.5</v>
      </c>
      <c r="C32" s="32">
        <v>118.66</v>
      </c>
      <c r="D32" s="31">
        <f t="shared" si="0"/>
        <v>14.339577039274923</v>
      </c>
    </row>
    <row r="33" spans="1:4" ht="36">
      <c r="A33" s="28" t="s">
        <v>45</v>
      </c>
      <c r="B33" s="30">
        <v>1121.5</v>
      </c>
      <c r="C33" s="32">
        <v>214.27</v>
      </c>
      <c r="D33" s="31">
        <f t="shared" si="0"/>
        <v>19.10566205974142</v>
      </c>
    </row>
    <row r="34" spans="1:4" ht="36">
      <c r="A34" s="28" t="s">
        <v>46</v>
      </c>
      <c r="B34" s="30">
        <v>18872.2</v>
      </c>
      <c r="C34" s="32">
        <v>2844.78</v>
      </c>
      <c r="D34" s="31">
        <f t="shared" si="0"/>
        <v>15.073918250124521</v>
      </c>
    </row>
    <row r="35" spans="1:4" ht="12.75">
      <c r="A35" s="28" t="s">
        <v>94</v>
      </c>
      <c r="B35" s="30">
        <v>70.1</v>
      </c>
      <c r="C35" s="32">
        <v>0</v>
      </c>
      <c r="D35" s="31">
        <f t="shared" si="0"/>
        <v>0</v>
      </c>
    </row>
    <row r="36" spans="1:4" ht="36">
      <c r="A36" s="28" t="s">
        <v>47</v>
      </c>
      <c r="B36" s="30">
        <v>658.5</v>
      </c>
      <c r="C36" s="32">
        <v>52</v>
      </c>
      <c r="D36" s="31">
        <f t="shared" si="0"/>
        <v>7.896735003796507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29392.4</v>
      </c>
      <c r="C38" s="32">
        <v>4122.48</v>
      </c>
      <c r="D38" s="31">
        <f t="shared" si="0"/>
        <v>14.025666498822822</v>
      </c>
    </row>
    <row r="39" spans="1:4" ht="12.75">
      <c r="A39" s="26" t="s">
        <v>34</v>
      </c>
      <c r="B39" s="24">
        <f>B40</f>
        <v>1140</v>
      </c>
      <c r="C39" s="24">
        <f>C40</f>
        <v>272.15</v>
      </c>
      <c r="D39" s="25">
        <f t="shared" si="0"/>
        <v>23.872807017543856</v>
      </c>
    </row>
    <row r="40" spans="1:4" ht="12.75">
      <c r="A40" s="28" t="s">
        <v>50</v>
      </c>
      <c r="B40" s="29">
        <v>1140</v>
      </c>
      <c r="C40" s="32">
        <v>272.15</v>
      </c>
      <c r="D40" s="25">
        <f t="shared" si="0"/>
        <v>23.872807017543856</v>
      </c>
    </row>
    <row r="41" spans="1:4" ht="24">
      <c r="A41" s="26" t="s">
        <v>13</v>
      </c>
      <c r="B41" s="34">
        <f>B42</f>
        <v>2288.9</v>
      </c>
      <c r="C41" s="34">
        <f>C42</f>
        <v>282.64</v>
      </c>
      <c r="D41" s="25">
        <f t="shared" si="0"/>
        <v>12.348289571409847</v>
      </c>
    </row>
    <row r="42" spans="1:4" ht="24">
      <c r="A42" s="28" t="s">
        <v>51</v>
      </c>
      <c r="B42" s="30">
        <v>2288.9</v>
      </c>
      <c r="C42" s="32">
        <v>282.64</v>
      </c>
      <c r="D42" s="31">
        <f t="shared" si="0"/>
        <v>12.348289571409847</v>
      </c>
    </row>
    <row r="43" spans="1:4" ht="12.75">
      <c r="A43" s="26" t="s">
        <v>14</v>
      </c>
      <c r="B43" s="34">
        <f>SUM(B44:B47)</f>
        <v>10531.3</v>
      </c>
      <c r="C43" s="34">
        <f>SUM(C44:C47)</f>
        <v>750.64</v>
      </c>
      <c r="D43" s="25">
        <f t="shared" si="0"/>
        <v>7.127705031667506</v>
      </c>
    </row>
    <row r="44" spans="1:4" ht="12.75">
      <c r="A44" s="28" t="s">
        <v>72</v>
      </c>
      <c r="B44" s="30">
        <v>6827.3</v>
      </c>
      <c r="C44" s="32">
        <v>345.5</v>
      </c>
      <c r="D44" s="31">
        <f t="shared" si="0"/>
        <v>5.060565670177083</v>
      </c>
    </row>
    <row r="45" spans="1:4" ht="12.75">
      <c r="A45" s="28" t="s">
        <v>52</v>
      </c>
      <c r="B45" s="30">
        <v>2044</v>
      </c>
      <c r="C45" s="32">
        <v>302.02</v>
      </c>
      <c r="D45" s="31">
        <f t="shared" si="0"/>
        <v>14.775929549902154</v>
      </c>
    </row>
    <row r="46" spans="1:4" ht="12.75">
      <c r="A46" s="28" t="s">
        <v>53</v>
      </c>
      <c r="B46" s="30">
        <v>1500</v>
      </c>
      <c r="C46" s="32">
        <v>103.12</v>
      </c>
      <c r="D46" s="31">
        <f t="shared" si="0"/>
        <v>6.874666666666666</v>
      </c>
    </row>
    <row r="47" spans="1:4" ht="12.75">
      <c r="A47" s="28" t="s">
        <v>54</v>
      </c>
      <c r="B47" s="30">
        <v>160</v>
      </c>
      <c r="C47" s="32">
        <v>0</v>
      </c>
      <c r="D47" s="31">
        <f t="shared" si="0"/>
        <v>0</v>
      </c>
    </row>
    <row r="48" spans="1:4" ht="12.75">
      <c r="A48" s="26" t="s">
        <v>5</v>
      </c>
      <c r="B48" s="34">
        <f>SUM(B49:B51)</f>
        <v>11053.7</v>
      </c>
      <c r="C48" s="34">
        <f>SUM(C49:C51)</f>
        <v>4116.51</v>
      </c>
      <c r="D48" s="25">
        <f t="shared" si="0"/>
        <v>37.24101432099659</v>
      </c>
    </row>
    <row r="49" spans="1:4" ht="12.75">
      <c r="A49" s="28" t="s">
        <v>55</v>
      </c>
      <c r="B49" s="30">
        <v>250</v>
      </c>
      <c r="C49" s="32">
        <v>0</v>
      </c>
      <c r="D49" s="31">
        <f t="shared" si="0"/>
        <v>0</v>
      </c>
    </row>
    <row r="50" spans="1:4" ht="12.75">
      <c r="A50" s="28" t="s">
        <v>56</v>
      </c>
      <c r="B50" s="30">
        <v>10190.7</v>
      </c>
      <c r="C50" s="32">
        <v>4116.51</v>
      </c>
      <c r="D50" s="31">
        <f t="shared" si="0"/>
        <v>40.394771703612115</v>
      </c>
    </row>
    <row r="51" spans="1:4" ht="12.75">
      <c r="A51" s="28" t="s">
        <v>90</v>
      </c>
      <c r="B51" s="30">
        <v>613</v>
      </c>
      <c r="C51" s="32">
        <v>0</v>
      </c>
      <c r="D51" s="31">
        <f t="shared" si="0"/>
        <v>0</v>
      </c>
    </row>
    <row r="52" spans="1:4" ht="12.75">
      <c r="A52" s="26" t="s">
        <v>6</v>
      </c>
      <c r="B52" s="34">
        <f>SUM(B53:B57)</f>
        <v>407686.7</v>
      </c>
      <c r="C52" s="34">
        <f>SUM(C53:C57)</f>
        <v>67846.47</v>
      </c>
      <c r="D52" s="25">
        <f t="shared" si="0"/>
        <v>16.64181588459962</v>
      </c>
    </row>
    <row r="53" spans="1:4" ht="12.75">
      <c r="A53" s="28" t="s">
        <v>57</v>
      </c>
      <c r="B53" s="30">
        <v>134322.4</v>
      </c>
      <c r="C53" s="32">
        <v>22131.1</v>
      </c>
      <c r="D53" s="31">
        <f t="shared" si="0"/>
        <v>16.476105251246253</v>
      </c>
    </row>
    <row r="54" spans="1:4" ht="12.75">
      <c r="A54" s="28" t="s">
        <v>58</v>
      </c>
      <c r="B54" s="30">
        <v>212690.4</v>
      </c>
      <c r="C54" s="32">
        <v>35786.6</v>
      </c>
      <c r="D54" s="31">
        <f t="shared" si="0"/>
        <v>16.82567713446399</v>
      </c>
    </row>
    <row r="55" spans="1:4" ht="12.75">
      <c r="A55" s="28" t="s">
        <v>84</v>
      </c>
      <c r="B55" s="30">
        <v>41665.9</v>
      </c>
      <c r="C55" s="32">
        <v>7484.27</v>
      </c>
      <c r="D55" s="31">
        <f t="shared" si="0"/>
        <v>17.96257851144461</v>
      </c>
    </row>
    <row r="56" spans="1:4" ht="12.75">
      <c r="A56" s="28" t="s">
        <v>59</v>
      </c>
      <c r="B56" s="30">
        <v>397.2</v>
      </c>
      <c r="C56" s="32">
        <v>0</v>
      </c>
      <c r="D56" s="31">
        <f t="shared" si="0"/>
        <v>0</v>
      </c>
    </row>
    <row r="57" spans="1:4" ht="12.75">
      <c r="A57" s="28" t="s">
        <v>60</v>
      </c>
      <c r="B57" s="30">
        <v>18610.8</v>
      </c>
      <c r="C57" s="32">
        <v>2444.5</v>
      </c>
      <c r="D57" s="31">
        <f t="shared" si="0"/>
        <v>13.134846433253811</v>
      </c>
    </row>
    <row r="58" spans="1:4" ht="12.75">
      <c r="A58" s="26" t="s">
        <v>35</v>
      </c>
      <c r="B58" s="34">
        <f>SUM(B59:B60)</f>
        <v>100385.1</v>
      </c>
      <c r="C58" s="34">
        <f>SUM(C59:C60)</f>
        <v>15786.330000000002</v>
      </c>
      <c r="D58" s="25">
        <f t="shared" si="0"/>
        <v>15.725770059500862</v>
      </c>
    </row>
    <row r="59" spans="1:4" ht="12.75">
      <c r="A59" s="28" t="s">
        <v>61</v>
      </c>
      <c r="B59" s="30">
        <v>77959.1</v>
      </c>
      <c r="C59" s="32">
        <v>12791.2</v>
      </c>
      <c r="D59" s="31">
        <f t="shared" si="0"/>
        <v>16.407577819651586</v>
      </c>
    </row>
    <row r="60" spans="1:4" ht="12.75">
      <c r="A60" s="28" t="s">
        <v>62</v>
      </c>
      <c r="B60" s="30">
        <v>22426</v>
      </c>
      <c r="C60" s="32">
        <v>2995.13</v>
      </c>
      <c r="D60" s="31">
        <f t="shared" si="0"/>
        <v>13.35561401944172</v>
      </c>
    </row>
    <row r="61" spans="1:4" ht="12.75">
      <c r="A61" s="26" t="s">
        <v>91</v>
      </c>
      <c r="B61" s="34">
        <f>B62</f>
        <v>0</v>
      </c>
      <c r="C61" s="34">
        <f>C62</f>
        <v>0</v>
      </c>
      <c r="D61" s="25" t="e">
        <f t="shared" si="0"/>
        <v>#DIV/0!</v>
      </c>
    </row>
    <row r="62" spans="1:4" ht="12.75">
      <c r="A62" s="28" t="s">
        <v>92</v>
      </c>
      <c r="B62" s="30">
        <v>0</v>
      </c>
      <c r="C62" s="32">
        <v>0</v>
      </c>
      <c r="D62" s="31" t="e">
        <f t="shared" si="0"/>
        <v>#DIV/0!</v>
      </c>
    </row>
    <row r="63" spans="1:4" ht="12.75">
      <c r="A63" s="26" t="s">
        <v>7</v>
      </c>
      <c r="B63" s="34">
        <f>B64+B65+B66+B67+B68</f>
        <v>280747.4</v>
      </c>
      <c r="C63" s="34">
        <f>C64+C65+C66+C67+C68</f>
        <v>41052.31</v>
      </c>
      <c r="D63" s="25">
        <f t="shared" si="0"/>
        <v>14.622507634977206</v>
      </c>
    </row>
    <row r="64" spans="1:4" ht="12.75">
      <c r="A64" s="28" t="s">
        <v>63</v>
      </c>
      <c r="B64" s="30">
        <v>1666.8</v>
      </c>
      <c r="C64" s="32">
        <v>290.68</v>
      </c>
      <c r="D64" s="31">
        <f t="shared" si="0"/>
        <v>17.43940484761219</v>
      </c>
    </row>
    <row r="65" spans="1:4" ht="12.75">
      <c r="A65" s="28" t="s">
        <v>64</v>
      </c>
      <c r="B65" s="30">
        <v>64256</v>
      </c>
      <c r="C65" s="32">
        <v>10297.3</v>
      </c>
      <c r="D65" s="31">
        <f t="shared" si="0"/>
        <v>16.025429531872508</v>
      </c>
    </row>
    <row r="66" spans="1:4" ht="12.75">
      <c r="A66" s="28" t="s">
        <v>65</v>
      </c>
      <c r="B66" s="30">
        <v>105404.1</v>
      </c>
      <c r="C66" s="32">
        <v>16175.46</v>
      </c>
      <c r="D66" s="31">
        <f t="shared" si="0"/>
        <v>15.346139286801936</v>
      </c>
    </row>
    <row r="67" spans="1:4" ht="12.75">
      <c r="A67" s="28" t="s">
        <v>66</v>
      </c>
      <c r="B67" s="30">
        <v>100013.2</v>
      </c>
      <c r="C67" s="32">
        <v>13072.62</v>
      </c>
      <c r="D67" s="31">
        <f t="shared" si="0"/>
        <v>13.070894641907268</v>
      </c>
    </row>
    <row r="68" spans="1:4" ht="12.75">
      <c r="A68" s="28" t="s">
        <v>67</v>
      </c>
      <c r="B68" s="30">
        <v>9407.3</v>
      </c>
      <c r="C68" s="32">
        <v>1216.25</v>
      </c>
      <c r="D68" s="31">
        <f t="shared" si="0"/>
        <v>12.92878934444527</v>
      </c>
    </row>
    <row r="69" spans="1:4" ht="12.75">
      <c r="A69" s="26" t="s">
        <v>36</v>
      </c>
      <c r="B69" s="24">
        <v>2249.9</v>
      </c>
      <c r="C69" s="24">
        <v>368.62</v>
      </c>
      <c r="D69" s="25">
        <f t="shared" si="0"/>
        <v>16.383839281745853</v>
      </c>
    </row>
    <row r="70" spans="1:4" ht="12.75">
      <c r="A70" s="26" t="s">
        <v>37</v>
      </c>
      <c r="B70" s="24">
        <v>2328.6</v>
      </c>
      <c r="C70" s="24">
        <v>278.5</v>
      </c>
      <c r="D70" s="25">
        <f t="shared" si="0"/>
        <v>11.959975951215323</v>
      </c>
    </row>
    <row r="71" spans="1:4" ht="24">
      <c r="A71" s="26" t="s">
        <v>38</v>
      </c>
      <c r="B71" s="24">
        <v>0.4</v>
      </c>
      <c r="C71" s="24">
        <v>0.1</v>
      </c>
      <c r="D71" s="25">
        <f t="shared" si="0"/>
        <v>25</v>
      </c>
    </row>
    <row r="72" spans="1:4" ht="24">
      <c r="A72" s="26" t="s">
        <v>41</v>
      </c>
      <c r="B72" s="24">
        <f>B73+B74</f>
        <v>61781.899999999994</v>
      </c>
      <c r="C72" s="24">
        <f>C73+C74</f>
        <v>6265.8</v>
      </c>
      <c r="D72" s="25">
        <f t="shared" si="0"/>
        <v>10.14180528601419</v>
      </c>
    </row>
    <row r="73" spans="1:4" ht="24">
      <c r="A73" s="28" t="s">
        <v>31</v>
      </c>
      <c r="B73" s="29">
        <v>56002.2</v>
      </c>
      <c r="C73" s="32">
        <v>5358</v>
      </c>
      <c r="D73" s="31">
        <f>C73/B73*100</f>
        <v>9.56748127752124</v>
      </c>
    </row>
    <row r="74" spans="1:4" ht="12.75">
      <c r="A74" s="28" t="s">
        <v>40</v>
      </c>
      <c r="B74" s="29">
        <v>5779.7</v>
      </c>
      <c r="C74" s="32">
        <v>907.8</v>
      </c>
      <c r="D74" s="31">
        <f t="shared" si="0"/>
        <v>15.706697579459142</v>
      </c>
    </row>
    <row r="75" spans="1:4" ht="12.75">
      <c r="A75" s="26" t="s">
        <v>28</v>
      </c>
      <c r="B75" s="24">
        <f>B31+B39+B41+B43+B48+B52+B58+B61+B63+B69+B70+B71+B72</f>
        <v>931636.1000000001</v>
      </c>
      <c r="C75" s="24">
        <f>C31+C39+C41+C43+C48+C52+C58+C61+C63+C69+C70+C71+C72</f>
        <v>144372.25999999998</v>
      </c>
      <c r="D75" s="25">
        <f t="shared" si="0"/>
        <v>15.496636508611031</v>
      </c>
    </row>
    <row r="76" spans="1:4" ht="24">
      <c r="A76" s="26" t="s">
        <v>29</v>
      </c>
      <c r="B76" s="30">
        <f>B29-B75</f>
        <v>-845</v>
      </c>
      <c r="C76" s="30">
        <f>C29-C75</f>
        <v>893.5899999999965</v>
      </c>
      <c r="D76" s="25" t="s">
        <v>107</v>
      </c>
    </row>
    <row r="77" spans="1:4" ht="12.75">
      <c r="A77" s="35"/>
      <c r="B77" s="36"/>
      <c r="C77" s="37"/>
      <c r="D77" s="9"/>
    </row>
    <row r="78" spans="1:4" ht="12.75">
      <c r="A78" s="38"/>
      <c r="B78" s="39"/>
      <c r="C78" s="40"/>
      <c r="D78" s="9"/>
    </row>
    <row r="79" spans="1:4" ht="33.75">
      <c r="A79" s="47" t="s">
        <v>1</v>
      </c>
      <c r="B79" s="45" t="s">
        <v>85</v>
      </c>
      <c r="C79" s="46" t="s">
        <v>33</v>
      </c>
      <c r="D79" s="9"/>
    </row>
    <row r="80" spans="1:4" ht="24">
      <c r="A80" s="1" t="s">
        <v>30</v>
      </c>
      <c r="B80" s="6">
        <f>B81+B86</f>
        <v>845000</v>
      </c>
      <c r="C80" s="6">
        <f>C81+C86</f>
        <v>-893503.6899999976</v>
      </c>
      <c r="D80" s="9"/>
    </row>
    <row r="81" spans="1:4" ht="24">
      <c r="A81" s="41" t="s">
        <v>95</v>
      </c>
      <c r="B81" s="3">
        <f>B82</f>
        <v>-228000</v>
      </c>
      <c r="C81" s="3">
        <f>C82</f>
        <v>-38000</v>
      </c>
      <c r="D81" s="9"/>
    </row>
    <row r="82" spans="1:4" ht="24">
      <c r="A82" s="2" t="s">
        <v>73</v>
      </c>
      <c r="B82" s="3">
        <v>-228000</v>
      </c>
      <c r="C82" s="3">
        <v>-38000</v>
      </c>
      <c r="D82" s="18"/>
    </row>
    <row r="83" spans="1:4" ht="36">
      <c r="A83" s="2" t="s">
        <v>74</v>
      </c>
      <c r="B83" s="3">
        <v>-228000</v>
      </c>
      <c r="C83" s="3">
        <v>-38000</v>
      </c>
      <c r="D83" s="18"/>
    </row>
    <row r="84" spans="1:4" ht="36">
      <c r="A84" s="5" t="s">
        <v>75</v>
      </c>
      <c r="B84" s="3">
        <v>-228000</v>
      </c>
      <c r="C84" s="3">
        <v>-38000</v>
      </c>
      <c r="D84" s="9"/>
    </row>
    <row r="85" spans="1:4" ht="48">
      <c r="A85" s="5" t="s">
        <v>76</v>
      </c>
      <c r="B85" s="3">
        <v>-228000</v>
      </c>
      <c r="C85" s="3">
        <v>-38000</v>
      </c>
      <c r="D85" s="18"/>
    </row>
    <row r="86" spans="1:4" ht="12.75">
      <c r="A86" s="8" t="s">
        <v>81</v>
      </c>
      <c r="B86" s="3">
        <f>B87</f>
        <v>1073000</v>
      </c>
      <c r="C86" s="3">
        <f>C87</f>
        <v>-855503.6899999976</v>
      </c>
      <c r="D86" s="18"/>
    </row>
    <row r="87" spans="1:4" ht="24">
      <c r="A87" s="5" t="s">
        <v>77</v>
      </c>
      <c r="B87" s="7">
        <f>B88+B92</f>
        <v>1073000</v>
      </c>
      <c r="C87" s="7">
        <f>C88+C92</f>
        <v>-855503.6899999976</v>
      </c>
      <c r="D87" s="18"/>
    </row>
    <row r="88" spans="1:4" ht="12.75">
      <c r="A88" s="5" t="s">
        <v>86</v>
      </c>
      <c r="B88" s="4">
        <v>-930791100</v>
      </c>
      <c r="C88" s="7">
        <v>-145514630.48</v>
      </c>
      <c r="D88" s="18"/>
    </row>
    <row r="89" spans="1:4" ht="12.75">
      <c r="A89" s="5" t="s">
        <v>87</v>
      </c>
      <c r="B89" s="4">
        <v>-930791100</v>
      </c>
      <c r="C89" s="7">
        <v>-145514630.48</v>
      </c>
      <c r="D89" s="9"/>
    </row>
    <row r="90" spans="1:4" ht="24.75">
      <c r="A90" s="5" t="s">
        <v>88</v>
      </c>
      <c r="B90" s="4">
        <v>-930791100</v>
      </c>
      <c r="C90" s="7">
        <v>-145514630.48</v>
      </c>
      <c r="D90" s="10"/>
    </row>
    <row r="91" spans="1:4" ht="24.75">
      <c r="A91" s="5" t="s">
        <v>89</v>
      </c>
      <c r="B91" s="4">
        <v>-930791100</v>
      </c>
      <c r="C91" s="7">
        <v>-145514630.48</v>
      </c>
      <c r="D91" s="10"/>
    </row>
    <row r="92" spans="1:4" ht="15">
      <c r="A92" s="5" t="s">
        <v>78</v>
      </c>
      <c r="B92" s="4">
        <v>931864100</v>
      </c>
      <c r="C92" s="7">
        <v>144659126.79</v>
      </c>
      <c r="D92" s="10"/>
    </row>
    <row r="93" spans="1:4" ht="15">
      <c r="A93" s="5" t="s">
        <v>79</v>
      </c>
      <c r="B93" s="4">
        <v>931864100</v>
      </c>
      <c r="C93" s="7">
        <v>144659126.79</v>
      </c>
      <c r="D93" s="10"/>
    </row>
    <row r="94" spans="1:4" ht="24.75">
      <c r="A94" s="5" t="s">
        <v>82</v>
      </c>
      <c r="B94" s="4">
        <v>931864100</v>
      </c>
      <c r="C94" s="7">
        <v>144659126.79</v>
      </c>
      <c r="D94" s="10"/>
    </row>
    <row r="95" spans="1:4" ht="24.75">
      <c r="A95" s="5" t="s">
        <v>80</v>
      </c>
      <c r="B95" s="4">
        <v>931864100</v>
      </c>
      <c r="C95" s="7">
        <v>144659126.79</v>
      </c>
      <c r="D95" s="1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PageLayoutView="0" workbookViewId="0" topLeftCell="A68">
      <selection activeCell="C81" sqref="C81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1.875" style="0" customWidth="1"/>
  </cols>
  <sheetData>
    <row r="1" spans="1:4" ht="15.75">
      <c r="A1" s="53" t="s">
        <v>43</v>
      </c>
      <c r="B1" s="54"/>
      <c r="C1" s="54"/>
      <c r="D1" s="54"/>
    </row>
    <row r="2" spans="1:4" ht="15.75">
      <c r="A2" s="55" t="s">
        <v>83</v>
      </c>
      <c r="B2" s="56"/>
      <c r="C2" s="56"/>
      <c r="D2" s="56"/>
    </row>
    <row r="3" spans="1:4" ht="15.75">
      <c r="A3" s="57" t="s">
        <v>97</v>
      </c>
      <c r="B3" s="56"/>
      <c r="C3" s="56"/>
      <c r="D3" s="56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113586</v>
      </c>
      <c r="C7" s="24">
        <f>C8+C10+C11+C13+C14+C15+C17+C18+C19+C20</f>
        <v>29751.896999999997</v>
      </c>
      <c r="D7" s="25">
        <f>C7/B7*100</f>
        <v>26.1932782209075</v>
      </c>
    </row>
    <row r="8" spans="1:4" ht="12.75">
      <c r="A8" s="26" t="s">
        <v>15</v>
      </c>
      <c r="B8" s="27">
        <f>B9</f>
        <v>65670</v>
      </c>
      <c r="C8" s="27">
        <f>C9</f>
        <v>16500.797</v>
      </c>
      <c r="D8" s="25">
        <f aca="true" t="shared" si="0" ref="D8:D75">C8/B8*100</f>
        <v>25.12684178468098</v>
      </c>
    </row>
    <row r="9" spans="1:4" ht="12.75">
      <c r="A9" s="28" t="s">
        <v>0</v>
      </c>
      <c r="B9" s="29">
        <v>65670</v>
      </c>
      <c r="C9" s="30">
        <v>16500.797</v>
      </c>
      <c r="D9" s="31">
        <f t="shared" si="0"/>
        <v>25.12684178468098</v>
      </c>
    </row>
    <row r="10" spans="1:4" ht="12.75">
      <c r="A10" s="26" t="s">
        <v>2</v>
      </c>
      <c r="B10" s="24">
        <v>9663</v>
      </c>
      <c r="C10" s="33">
        <v>1969.644</v>
      </c>
      <c r="D10" s="25">
        <f t="shared" si="0"/>
        <v>20.383359205215772</v>
      </c>
    </row>
    <row r="11" spans="1:4" ht="12.75">
      <c r="A11" s="26" t="s">
        <v>3</v>
      </c>
      <c r="B11" s="24">
        <f>B12</f>
        <v>440</v>
      </c>
      <c r="C11" s="24">
        <f>C12</f>
        <v>55.232</v>
      </c>
      <c r="D11" s="25">
        <f t="shared" si="0"/>
        <v>12.552727272727275</v>
      </c>
    </row>
    <row r="12" spans="1:4" ht="12.75">
      <c r="A12" s="28" t="s">
        <v>8</v>
      </c>
      <c r="B12" s="29">
        <v>440</v>
      </c>
      <c r="C12" s="32">
        <v>55.232</v>
      </c>
      <c r="D12" s="31">
        <f t="shared" si="0"/>
        <v>12.552727272727275</v>
      </c>
    </row>
    <row r="13" spans="1:4" ht="12.75">
      <c r="A13" s="26" t="s">
        <v>19</v>
      </c>
      <c r="B13" s="24">
        <v>3300</v>
      </c>
      <c r="C13" s="34">
        <v>899.703</v>
      </c>
      <c r="D13" s="25">
        <f t="shared" si="0"/>
        <v>27.263727272727273</v>
      </c>
    </row>
    <row r="14" spans="1:4" ht="36">
      <c r="A14" s="26" t="s">
        <v>39</v>
      </c>
      <c r="B14" s="24">
        <v>24665</v>
      </c>
      <c r="C14" s="34">
        <v>6463.319</v>
      </c>
      <c r="D14" s="25">
        <f t="shared" si="0"/>
        <v>26.204415163186706</v>
      </c>
    </row>
    <row r="15" spans="1:4" ht="24">
      <c r="A15" s="26" t="s">
        <v>9</v>
      </c>
      <c r="B15" s="24">
        <f>B16</f>
        <v>230</v>
      </c>
      <c r="C15" s="24">
        <f>C16</f>
        <v>84.853</v>
      </c>
      <c r="D15" s="25">
        <f t="shared" si="0"/>
        <v>36.89260869565217</v>
      </c>
    </row>
    <row r="16" spans="1:4" ht="12.75">
      <c r="A16" s="28" t="s">
        <v>10</v>
      </c>
      <c r="B16" s="29">
        <v>230</v>
      </c>
      <c r="C16" s="32">
        <v>84.853</v>
      </c>
      <c r="D16" s="31">
        <f t="shared" si="0"/>
        <v>36.89260869565217</v>
      </c>
    </row>
    <row r="17" spans="1:4" ht="24">
      <c r="A17" s="26" t="s">
        <v>11</v>
      </c>
      <c r="B17" s="24">
        <v>2880</v>
      </c>
      <c r="C17" s="34">
        <v>735.633</v>
      </c>
      <c r="D17" s="25">
        <f t="shared" si="0"/>
        <v>25.5428125</v>
      </c>
    </row>
    <row r="18" spans="1:4" ht="24">
      <c r="A18" s="26" t="s">
        <v>20</v>
      </c>
      <c r="B18" s="24">
        <v>1835</v>
      </c>
      <c r="C18" s="33">
        <v>1437.135</v>
      </c>
      <c r="D18" s="25" t="s">
        <v>68</v>
      </c>
    </row>
    <row r="19" spans="1:4" ht="12.75">
      <c r="A19" s="26" t="s">
        <v>21</v>
      </c>
      <c r="B19" s="24">
        <v>4903</v>
      </c>
      <c r="C19" s="33">
        <v>1605.581</v>
      </c>
      <c r="D19" s="25">
        <f t="shared" si="0"/>
        <v>32.74691005506833</v>
      </c>
    </row>
    <row r="20" spans="1:4" ht="12.75">
      <c r="A20" s="26" t="s">
        <v>4</v>
      </c>
      <c r="B20" s="24"/>
      <c r="C20" s="33">
        <v>0</v>
      </c>
      <c r="D20" s="25" t="s">
        <v>68</v>
      </c>
    </row>
    <row r="21" spans="1:4" ht="12.75">
      <c r="A21" s="26" t="s">
        <v>16</v>
      </c>
      <c r="B21" s="24">
        <f>B22+B27+B28</f>
        <v>818038.254</v>
      </c>
      <c r="C21" s="24">
        <f>C22+C27+C28</f>
        <v>204222.17400000003</v>
      </c>
      <c r="D21" s="25">
        <f t="shared" si="0"/>
        <v>24.964868452227666</v>
      </c>
    </row>
    <row r="22" spans="1:4" ht="36">
      <c r="A22" s="28" t="s">
        <v>22</v>
      </c>
      <c r="B22" s="29">
        <f>B23+B24+B25+B26</f>
        <v>816038.254</v>
      </c>
      <c r="C22" s="29">
        <f>C23+C24+C25+C26</f>
        <v>204214.43200000003</v>
      </c>
      <c r="D22" s="31">
        <f t="shared" si="0"/>
        <v>25.02510525689155</v>
      </c>
    </row>
    <row r="23" spans="1:4" ht="24">
      <c r="A23" s="28" t="s">
        <v>23</v>
      </c>
      <c r="B23" s="29">
        <v>302004</v>
      </c>
      <c r="C23" s="32">
        <v>81946.532</v>
      </c>
      <c r="D23" s="31">
        <f t="shared" si="0"/>
        <v>27.134253850942375</v>
      </c>
    </row>
    <row r="24" spans="1:4" ht="24">
      <c r="A24" s="28" t="s">
        <v>24</v>
      </c>
      <c r="B24" s="29">
        <v>9519.2</v>
      </c>
      <c r="C24" s="32">
        <v>935.248</v>
      </c>
      <c r="D24" s="31">
        <f t="shared" si="0"/>
        <v>9.824859231868224</v>
      </c>
    </row>
    <row r="25" spans="1:4" ht="24">
      <c r="A25" s="28" t="s">
        <v>25</v>
      </c>
      <c r="B25" s="29">
        <v>504515.054</v>
      </c>
      <c r="C25" s="32">
        <v>121332.652</v>
      </c>
      <c r="D25" s="31">
        <f t="shared" si="0"/>
        <v>24.049362063237858</v>
      </c>
    </row>
    <row r="26" spans="1:4" ht="12.75">
      <c r="A26" s="28" t="s">
        <v>26</v>
      </c>
      <c r="B26" s="29"/>
      <c r="C26" s="32"/>
      <c r="D26" s="31" t="e">
        <f t="shared" si="0"/>
        <v>#DIV/0!</v>
      </c>
    </row>
    <row r="27" spans="1:4" ht="12.75">
      <c r="A27" s="28" t="s">
        <v>70</v>
      </c>
      <c r="B27" s="29">
        <v>2000</v>
      </c>
      <c r="C27" s="32">
        <v>158.869</v>
      </c>
      <c r="D27" s="31">
        <f t="shared" si="0"/>
        <v>7.94345</v>
      </c>
    </row>
    <row r="28" spans="1:4" ht="48">
      <c r="A28" s="28" t="s">
        <v>71</v>
      </c>
      <c r="B28" s="29"/>
      <c r="C28" s="32">
        <v>-151.127</v>
      </c>
      <c r="D28" s="31"/>
    </row>
    <row r="29" spans="1:4" ht="12.75">
      <c r="A29" s="26" t="s">
        <v>27</v>
      </c>
      <c r="B29" s="24">
        <f>B7+B21</f>
        <v>931624.254</v>
      </c>
      <c r="C29" s="24">
        <f>C7+C21</f>
        <v>233974.07100000003</v>
      </c>
      <c r="D29" s="25">
        <f t="shared" si="0"/>
        <v>25.114639297486562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51614.95</v>
      </c>
      <c r="C31" s="34">
        <f>SUM(C32:C38)</f>
        <v>13058.83</v>
      </c>
      <c r="D31" s="44">
        <f t="shared" si="0"/>
        <v>25.300479802847818</v>
      </c>
    </row>
    <row r="32" spans="1:4" ht="24">
      <c r="A32" s="28" t="s">
        <v>44</v>
      </c>
      <c r="B32" s="30">
        <v>827.5</v>
      </c>
      <c r="C32" s="32">
        <v>190.53</v>
      </c>
      <c r="D32" s="31">
        <f t="shared" si="0"/>
        <v>23.024773413897282</v>
      </c>
    </row>
    <row r="33" spans="1:4" ht="36">
      <c r="A33" s="28" t="s">
        <v>45</v>
      </c>
      <c r="B33" s="30">
        <v>1121.5</v>
      </c>
      <c r="C33" s="32">
        <v>284.21</v>
      </c>
      <c r="D33" s="31">
        <f t="shared" si="0"/>
        <v>25.341952741863572</v>
      </c>
    </row>
    <row r="34" spans="1:4" ht="36">
      <c r="A34" s="28" t="s">
        <v>46</v>
      </c>
      <c r="B34" s="30">
        <v>18860.2</v>
      </c>
      <c r="C34" s="32">
        <v>4700.75</v>
      </c>
      <c r="D34" s="31">
        <f t="shared" si="0"/>
        <v>24.92417895886576</v>
      </c>
    </row>
    <row r="35" spans="1:4" ht="12.75">
      <c r="A35" s="28" t="s">
        <v>94</v>
      </c>
      <c r="B35" s="30">
        <v>70.1</v>
      </c>
      <c r="C35" s="32">
        <v>0</v>
      </c>
      <c r="D35" s="31">
        <f t="shared" si="0"/>
        <v>0</v>
      </c>
    </row>
    <row r="36" spans="1:4" ht="36">
      <c r="A36" s="28" t="s">
        <v>47</v>
      </c>
      <c r="B36" s="30">
        <v>658.5</v>
      </c>
      <c r="C36" s="32">
        <v>88.93</v>
      </c>
      <c r="D36" s="31">
        <f t="shared" si="0"/>
        <v>13.504935459377373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29577.15</v>
      </c>
      <c r="C38" s="32">
        <v>7794.41</v>
      </c>
      <c r="D38" s="31">
        <f t="shared" si="0"/>
        <v>26.352809516806047</v>
      </c>
    </row>
    <row r="39" spans="1:4" ht="12.75">
      <c r="A39" s="26" t="s">
        <v>34</v>
      </c>
      <c r="B39" s="24">
        <f>B40</f>
        <v>1140</v>
      </c>
      <c r="C39" s="24">
        <f>C40</f>
        <v>285</v>
      </c>
      <c r="D39" s="25">
        <f t="shared" si="0"/>
        <v>25</v>
      </c>
    </row>
    <row r="40" spans="1:4" ht="12.75">
      <c r="A40" s="28" t="s">
        <v>50</v>
      </c>
      <c r="B40" s="29">
        <v>1140</v>
      </c>
      <c r="C40" s="32">
        <v>285</v>
      </c>
      <c r="D40" s="25">
        <f t="shared" si="0"/>
        <v>25</v>
      </c>
    </row>
    <row r="41" spans="1:4" ht="24">
      <c r="A41" s="26" t="s">
        <v>13</v>
      </c>
      <c r="B41" s="34">
        <f>B42</f>
        <v>2288.9</v>
      </c>
      <c r="C41" s="34">
        <f>C42</f>
        <v>519.9</v>
      </c>
      <c r="D41" s="25">
        <f t="shared" si="0"/>
        <v>22.713967407925203</v>
      </c>
    </row>
    <row r="42" spans="1:4" ht="24">
      <c r="A42" s="28" t="s">
        <v>51</v>
      </c>
      <c r="B42" s="30">
        <v>2288.9</v>
      </c>
      <c r="C42" s="32">
        <v>519.9</v>
      </c>
      <c r="D42" s="31">
        <f t="shared" si="0"/>
        <v>22.713967407925203</v>
      </c>
    </row>
    <row r="43" spans="1:4" ht="12.75">
      <c r="A43" s="26" t="s">
        <v>14</v>
      </c>
      <c r="B43" s="34">
        <f>SUM(B44:B47)</f>
        <v>10531.3</v>
      </c>
      <c r="C43" s="34">
        <f>SUM(C44:C47)</f>
        <v>1162.8799999999999</v>
      </c>
      <c r="D43" s="25">
        <f t="shared" si="0"/>
        <v>11.042131550710737</v>
      </c>
    </row>
    <row r="44" spans="1:4" ht="12.75">
      <c r="A44" s="28" t="s">
        <v>72</v>
      </c>
      <c r="B44" s="30">
        <v>6827.3</v>
      </c>
      <c r="C44" s="32">
        <v>439.08</v>
      </c>
      <c r="D44" s="31">
        <f t="shared" si="0"/>
        <v>6.431239289323744</v>
      </c>
    </row>
    <row r="45" spans="1:4" ht="12.75">
      <c r="A45" s="28" t="s">
        <v>52</v>
      </c>
      <c r="B45" s="30">
        <v>2044</v>
      </c>
      <c r="C45" s="32">
        <v>515</v>
      </c>
      <c r="D45" s="31">
        <f t="shared" si="0"/>
        <v>25.195694716242663</v>
      </c>
    </row>
    <row r="46" spans="1:4" ht="12.75">
      <c r="A46" s="28" t="s">
        <v>53</v>
      </c>
      <c r="B46" s="30">
        <v>1500</v>
      </c>
      <c r="C46" s="32">
        <v>208.8</v>
      </c>
      <c r="D46" s="31">
        <f t="shared" si="0"/>
        <v>13.920000000000002</v>
      </c>
    </row>
    <row r="47" spans="1:4" ht="12.75">
      <c r="A47" s="28" t="s">
        <v>54</v>
      </c>
      <c r="B47" s="30">
        <v>160</v>
      </c>
      <c r="C47" s="32">
        <v>0</v>
      </c>
      <c r="D47" s="31">
        <f t="shared" si="0"/>
        <v>0</v>
      </c>
    </row>
    <row r="48" spans="1:4" ht="12.75">
      <c r="A48" s="26" t="s">
        <v>5</v>
      </c>
      <c r="B48" s="34">
        <f>SUM(B49:B51)</f>
        <v>11853.71</v>
      </c>
      <c r="C48" s="34">
        <f>SUM(C49:C51)</f>
        <v>4177.89</v>
      </c>
      <c r="D48" s="25">
        <f t="shared" si="0"/>
        <v>35.24542105383041</v>
      </c>
    </row>
    <row r="49" spans="1:4" ht="12.75">
      <c r="A49" s="28" t="s">
        <v>55</v>
      </c>
      <c r="B49" s="30">
        <v>250</v>
      </c>
      <c r="C49" s="32">
        <v>30.37</v>
      </c>
      <c r="D49" s="31">
        <f t="shared" si="0"/>
        <v>12.148</v>
      </c>
    </row>
    <row r="50" spans="1:4" ht="12.75">
      <c r="A50" s="28" t="s">
        <v>56</v>
      </c>
      <c r="B50" s="30">
        <v>10990.71</v>
      </c>
      <c r="C50" s="32">
        <v>4147.52</v>
      </c>
      <c r="D50" s="31">
        <f t="shared" si="0"/>
        <v>37.73659754465363</v>
      </c>
    </row>
    <row r="51" spans="1:4" ht="12.75">
      <c r="A51" s="28" t="s">
        <v>90</v>
      </c>
      <c r="B51" s="30">
        <v>613</v>
      </c>
      <c r="C51" s="32">
        <v>0</v>
      </c>
      <c r="D51" s="31">
        <f t="shared" si="0"/>
        <v>0</v>
      </c>
    </row>
    <row r="52" spans="1:4" ht="12.75">
      <c r="A52" s="26" t="s">
        <v>6</v>
      </c>
      <c r="B52" s="34">
        <f>SUM(B53:B57)</f>
        <v>407686.69</v>
      </c>
      <c r="C52" s="34">
        <f>SUM(C53:C57)</f>
        <v>113675.82999999999</v>
      </c>
      <c r="D52" s="25">
        <f t="shared" si="0"/>
        <v>27.883134963272898</v>
      </c>
    </row>
    <row r="53" spans="1:4" ht="12.75">
      <c r="A53" s="28" t="s">
        <v>57</v>
      </c>
      <c r="B53" s="30">
        <v>134322.4</v>
      </c>
      <c r="C53" s="32">
        <v>36591.4</v>
      </c>
      <c r="D53" s="31">
        <f t="shared" si="0"/>
        <v>27.241472755102652</v>
      </c>
    </row>
    <row r="54" spans="1:4" ht="12.75">
      <c r="A54" s="28" t="s">
        <v>58</v>
      </c>
      <c r="B54" s="30">
        <v>212597.27</v>
      </c>
      <c r="C54" s="32">
        <v>61077.43</v>
      </c>
      <c r="D54" s="31">
        <f t="shared" si="0"/>
        <v>28.729169476164955</v>
      </c>
    </row>
    <row r="55" spans="1:4" ht="12.75">
      <c r="A55" s="28" t="s">
        <v>84</v>
      </c>
      <c r="B55" s="30">
        <v>41665.9</v>
      </c>
      <c r="C55" s="32">
        <v>11968.57</v>
      </c>
      <c r="D55" s="31">
        <f t="shared" si="0"/>
        <v>28.725096541776367</v>
      </c>
    </row>
    <row r="56" spans="1:4" ht="12.75">
      <c r="A56" s="28" t="s">
        <v>59</v>
      </c>
      <c r="B56" s="30">
        <v>397.2</v>
      </c>
      <c r="C56" s="32">
        <v>0</v>
      </c>
      <c r="D56" s="31">
        <f t="shared" si="0"/>
        <v>0</v>
      </c>
    </row>
    <row r="57" spans="1:4" ht="12.75">
      <c r="A57" s="28" t="s">
        <v>60</v>
      </c>
      <c r="B57" s="30">
        <v>18703.92</v>
      </c>
      <c r="C57" s="32">
        <v>4038.43</v>
      </c>
      <c r="D57" s="31">
        <f t="shared" si="0"/>
        <v>21.591356250454453</v>
      </c>
    </row>
    <row r="58" spans="1:4" ht="12.75">
      <c r="A58" s="26" t="s">
        <v>35</v>
      </c>
      <c r="B58" s="34">
        <f>SUM(B59:B60)</f>
        <v>100212.34</v>
      </c>
      <c r="C58" s="34">
        <f>SUM(C59:C60)</f>
        <v>24625.269999999997</v>
      </c>
      <c r="D58" s="25">
        <f t="shared" si="0"/>
        <v>24.573091497514177</v>
      </c>
    </row>
    <row r="59" spans="1:4" ht="12.75">
      <c r="A59" s="28" t="s">
        <v>61</v>
      </c>
      <c r="B59" s="30">
        <v>77786.34</v>
      </c>
      <c r="C59" s="32">
        <v>19591.53</v>
      </c>
      <c r="D59" s="31">
        <f t="shared" si="0"/>
        <v>25.186337344063237</v>
      </c>
    </row>
    <row r="60" spans="1:4" ht="12.75">
      <c r="A60" s="28" t="s">
        <v>62</v>
      </c>
      <c r="B60" s="30">
        <v>22426</v>
      </c>
      <c r="C60" s="32">
        <v>5033.74</v>
      </c>
      <c r="D60" s="31">
        <f t="shared" si="0"/>
        <v>22.446000178364397</v>
      </c>
    </row>
    <row r="61" spans="1:4" ht="12.75">
      <c r="A61" s="26" t="s">
        <v>91</v>
      </c>
      <c r="B61" s="34">
        <f>B62</f>
        <v>0</v>
      </c>
      <c r="C61" s="34">
        <f>C62</f>
        <v>0</v>
      </c>
      <c r="D61" s="25" t="e">
        <f t="shared" si="0"/>
        <v>#DIV/0!</v>
      </c>
    </row>
    <row r="62" spans="1:4" ht="12.75">
      <c r="A62" s="28" t="s">
        <v>92</v>
      </c>
      <c r="B62" s="30">
        <v>0</v>
      </c>
      <c r="C62" s="32">
        <v>0</v>
      </c>
      <c r="D62" s="31" t="e">
        <f t="shared" si="0"/>
        <v>#DIV/0!</v>
      </c>
    </row>
    <row r="63" spans="1:4" ht="12.75">
      <c r="A63" s="26" t="s">
        <v>7</v>
      </c>
      <c r="B63" s="34">
        <f>B64+B65+B66+B67+B68</f>
        <v>280780.55</v>
      </c>
      <c r="C63" s="34">
        <f>C64+C65+C66+C67+C68</f>
        <v>63608</v>
      </c>
      <c r="D63" s="25">
        <f t="shared" si="0"/>
        <v>22.653990812397797</v>
      </c>
    </row>
    <row r="64" spans="1:4" ht="12.75">
      <c r="A64" s="28" t="s">
        <v>63</v>
      </c>
      <c r="B64" s="30">
        <v>1666.8</v>
      </c>
      <c r="C64" s="32">
        <v>437</v>
      </c>
      <c r="D64" s="31">
        <f t="shared" si="0"/>
        <v>26.217902567794578</v>
      </c>
    </row>
    <row r="65" spans="1:4" ht="12.75">
      <c r="A65" s="28" t="s">
        <v>64</v>
      </c>
      <c r="B65" s="30">
        <v>64256</v>
      </c>
      <c r="C65" s="32">
        <v>15737.4</v>
      </c>
      <c r="D65" s="31">
        <f t="shared" si="0"/>
        <v>24.49172061752988</v>
      </c>
    </row>
    <row r="66" spans="1:4" ht="12.75">
      <c r="A66" s="28" t="s">
        <v>65</v>
      </c>
      <c r="B66" s="30">
        <v>105437.25</v>
      </c>
      <c r="C66" s="32">
        <v>25484.34</v>
      </c>
      <c r="D66" s="31">
        <f t="shared" si="0"/>
        <v>24.170148595491632</v>
      </c>
    </row>
    <row r="67" spans="1:4" ht="12.75">
      <c r="A67" s="28" t="s">
        <v>66</v>
      </c>
      <c r="B67" s="30">
        <v>100013.2</v>
      </c>
      <c r="C67" s="32">
        <v>19954.56</v>
      </c>
      <c r="D67" s="31">
        <f t="shared" si="0"/>
        <v>19.951926345722367</v>
      </c>
    </row>
    <row r="68" spans="1:4" ht="12.75">
      <c r="A68" s="28" t="s">
        <v>67</v>
      </c>
      <c r="B68" s="30">
        <v>9407.3</v>
      </c>
      <c r="C68" s="32">
        <v>1994.7</v>
      </c>
      <c r="D68" s="31">
        <f t="shared" si="0"/>
        <v>21.20374602702157</v>
      </c>
    </row>
    <row r="69" spans="1:4" ht="12.75">
      <c r="A69" s="26" t="s">
        <v>36</v>
      </c>
      <c r="B69" s="24">
        <v>2249.9</v>
      </c>
      <c r="C69" s="24">
        <v>554.31</v>
      </c>
      <c r="D69" s="25">
        <f t="shared" si="0"/>
        <v>24.637094981999198</v>
      </c>
    </row>
    <row r="70" spans="1:4" ht="12.75">
      <c r="A70" s="26" t="s">
        <v>37</v>
      </c>
      <c r="B70" s="24">
        <v>2328.6</v>
      </c>
      <c r="C70" s="24">
        <v>497.21</v>
      </c>
      <c r="D70" s="25">
        <f t="shared" si="0"/>
        <v>21.352314695525205</v>
      </c>
    </row>
    <row r="71" spans="1:4" ht="24">
      <c r="A71" s="26" t="s">
        <v>38</v>
      </c>
      <c r="B71" s="24">
        <v>0.4</v>
      </c>
      <c r="C71" s="24">
        <v>0.1</v>
      </c>
      <c r="D71" s="25">
        <f t="shared" si="0"/>
        <v>25</v>
      </c>
    </row>
    <row r="72" spans="1:4" ht="24">
      <c r="A72" s="26" t="s">
        <v>41</v>
      </c>
      <c r="B72" s="24">
        <f>B73+B74</f>
        <v>61781.880000000005</v>
      </c>
      <c r="C72" s="24">
        <f>C73+C74</f>
        <v>9994.75</v>
      </c>
      <c r="D72" s="25">
        <f t="shared" si="0"/>
        <v>16.177477927185123</v>
      </c>
    </row>
    <row r="73" spans="1:4" ht="24">
      <c r="A73" s="28" t="s">
        <v>31</v>
      </c>
      <c r="B73" s="29">
        <v>55941.58</v>
      </c>
      <c r="C73" s="32">
        <v>8118.95</v>
      </c>
      <c r="D73" s="31">
        <f>C73/B73*100</f>
        <v>14.51326544584547</v>
      </c>
    </row>
    <row r="74" spans="1:4" ht="12.75">
      <c r="A74" s="28" t="s">
        <v>40</v>
      </c>
      <c r="B74" s="29">
        <v>5840.3</v>
      </c>
      <c r="C74" s="32">
        <v>1875.8</v>
      </c>
      <c r="D74" s="31">
        <f t="shared" si="0"/>
        <v>32.11821310549116</v>
      </c>
    </row>
    <row r="75" spans="1:4" ht="12.75">
      <c r="A75" s="26" t="s">
        <v>28</v>
      </c>
      <c r="B75" s="24">
        <f>B31+B39+B41+B43+B48+B52+B58+B61+B63+B69+B70+B71+B72</f>
        <v>932469.22</v>
      </c>
      <c r="C75" s="24">
        <f>C31+C39+C41+C43+C48+C52+C58+C61+C63+C69+C70+C71+C72</f>
        <v>232159.96999999997</v>
      </c>
      <c r="D75" s="25">
        <f t="shared" si="0"/>
        <v>24.89733334039701</v>
      </c>
    </row>
    <row r="76" spans="1:4" ht="24">
      <c r="A76" s="26" t="s">
        <v>29</v>
      </c>
      <c r="B76" s="30">
        <f>B29-B75</f>
        <v>-844.9660000000149</v>
      </c>
      <c r="C76" s="30">
        <f>C29-C75</f>
        <v>1814.1010000000533</v>
      </c>
      <c r="D76" s="25" t="s">
        <v>107</v>
      </c>
    </row>
    <row r="77" spans="1:4" ht="12.75">
      <c r="A77" s="35"/>
      <c r="B77" s="36"/>
      <c r="C77" s="37"/>
      <c r="D77" s="9"/>
    </row>
    <row r="78" spans="1:4" ht="12.75">
      <c r="A78" s="38"/>
      <c r="B78" s="39"/>
      <c r="C78" s="40"/>
      <c r="D78" s="9"/>
    </row>
    <row r="79" spans="1:4" ht="22.5">
      <c r="A79" s="47" t="s">
        <v>1</v>
      </c>
      <c r="B79" s="45" t="s">
        <v>85</v>
      </c>
      <c r="C79" s="46" t="s">
        <v>33</v>
      </c>
      <c r="D79" s="9"/>
    </row>
    <row r="80" spans="1:4" ht="24">
      <c r="A80" s="1" t="s">
        <v>30</v>
      </c>
      <c r="B80" s="6">
        <f>B81+B86</f>
        <v>845000</v>
      </c>
      <c r="C80" s="6">
        <f>C81+C86</f>
        <v>-1814093.550000012</v>
      </c>
      <c r="D80" s="9"/>
    </row>
    <row r="81" spans="1:4" ht="24">
      <c r="A81" s="41" t="s">
        <v>95</v>
      </c>
      <c r="B81" s="3">
        <f>B82</f>
        <v>-228000</v>
      </c>
      <c r="C81" s="3">
        <f>C82</f>
        <v>-57000</v>
      </c>
      <c r="D81" s="9"/>
    </row>
    <row r="82" spans="1:4" ht="24">
      <c r="A82" s="2" t="s">
        <v>73</v>
      </c>
      <c r="B82" s="3">
        <v>-228000</v>
      </c>
      <c r="C82" s="3">
        <v>-57000</v>
      </c>
      <c r="D82" s="18"/>
    </row>
    <row r="83" spans="1:4" ht="36">
      <c r="A83" s="2" t="s">
        <v>74</v>
      </c>
      <c r="B83" s="3">
        <v>-228000</v>
      </c>
      <c r="C83" s="3">
        <v>-57000</v>
      </c>
      <c r="D83" s="18"/>
    </row>
    <row r="84" spans="1:4" ht="36">
      <c r="A84" s="5" t="s">
        <v>75</v>
      </c>
      <c r="B84" s="3">
        <v>-228000</v>
      </c>
      <c r="C84" s="3">
        <v>-57000</v>
      </c>
      <c r="D84" s="9"/>
    </row>
    <row r="85" spans="1:4" ht="48">
      <c r="A85" s="5" t="s">
        <v>76</v>
      </c>
      <c r="B85" s="3">
        <v>-228000</v>
      </c>
      <c r="C85" s="3">
        <v>-57000</v>
      </c>
      <c r="D85" s="18"/>
    </row>
    <row r="86" spans="1:4" ht="12.75">
      <c r="A86" s="8" t="s">
        <v>81</v>
      </c>
      <c r="B86" s="3">
        <f>B87</f>
        <v>1073000</v>
      </c>
      <c r="C86" s="3">
        <f>C87</f>
        <v>-1757093.550000012</v>
      </c>
      <c r="D86" s="18"/>
    </row>
    <row r="87" spans="1:4" ht="24">
      <c r="A87" s="5" t="s">
        <v>77</v>
      </c>
      <c r="B87" s="7">
        <f>B88+B92</f>
        <v>1073000</v>
      </c>
      <c r="C87" s="7">
        <f>C88+C92</f>
        <v>-1757093.550000012</v>
      </c>
      <c r="D87" s="18"/>
    </row>
    <row r="88" spans="1:4" ht="12.75">
      <c r="A88" s="5" t="s">
        <v>86</v>
      </c>
      <c r="B88" s="4">
        <v>-931624254.23</v>
      </c>
      <c r="C88" s="7">
        <v>-234505122.03</v>
      </c>
      <c r="D88" s="18"/>
    </row>
    <row r="89" spans="1:4" ht="12.75">
      <c r="A89" s="5" t="s">
        <v>87</v>
      </c>
      <c r="B89" s="4">
        <v>-931624254.23</v>
      </c>
      <c r="C89" s="7">
        <v>-234505122.03</v>
      </c>
      <c r="D89" s="9"/>
    </row>
    <row r="90" spans="1:4" ht="24.75">
      <c r="A90" s="5" t="s">
        <v>88</v>
      </c>
      <c r="B90" s="4">
        <v>-931624254.23</v>
      </c>
      <c r="C90" s="7">
        <v>-234505122.03</v>
      </c>
      <c r="D90" s="10"/>
    </row>
    <row r="91" spans="1:4" ht="24.75">
      <c r="A91" s="5" t="s">
        <v>89</v>
      </c>
      <c r="B91" s="4">
        <v>-931624254.23</v>
      </c>
      <c r="C91" s="7">
        <v>-234505122.03</v>
      </c>
      <c r="D91" s="10"/>
    </row>
    <row r="92" spans="1:4" ht="15">
      <c r="A92" s="5" t="s">
        <v>78</v>
      </c>
      <c r="B92" s="4">
        <v>932697254.23</v>
      </c>
      <c r="C92" s="7">
        <v>232748028.48</v>
      </c>
      <c r="D92" s="10"/>
    </row>
    <row r="93" spans="1:4" ht="15">
      <c r="A93" s="5" t="s">
        <v>79</v>
      </c>
      <c r="B93" s="4">
        <v>932697254.23</v>
      </c>
      <c r="C93" s="7">
        <v>232748028.48</v>
      </c>
      <c r="D93" s="10"/>
    </row>
    <row r="94" spans="1:4" ht="24.75">
      <c r="A94" s="5" t="s">
        <v>82</v>
      </c>
      <c r="B94" s="4">
        <v>932697254.23</v>
      </c>
      <c r="C94" s="7">
        <v>232748028.48</v>
      </c>
      <c r="D94" s="10"/>
    </row>
    <row r="95" spans="1:4" ht="24.75">
      <c r="A95" s="5" t="s">
        <v>80</v>
      </c>
      <c r="B95" s="4">
        <v>932697254.23</v>
      </c>
      <c r="C95" s="7">
        <v>232748028.48</v>
      </c>
      <c r="D95" s="1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47">
      <selection activeCell="D77" sqref="D77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1.87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98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113586</v>
      </c>
      <c r="C7" s="24">
        <f>C8+C10+C11+C13+C14+C15+C17+C18+C19+C20</f>
        <v>40398.791000000005</v>
      </c>
      <c r="D7" s="25">
        <f aca="true" t="shared" si="0" ref="D7:D17">C7/B7*100</f>
        <v>35.56669924110366</v>
      </c>
    </row>
    <row r="8" spans="1:4" ht="12.75">
      <c r="A8" s="26" t="s">
        <v>15</v>
      </c>
      <c r="B8" s="27">
        <f>B9</f>
        <v>65670</v>
      </c>
      <c r="C8" s="27">
        <f>C9</f>
        <v>22539.277</v>
      </c>
      <c r="D8" s="25">
        <f t="shared" si="0"/>
        <v>34.3220298462007</v>
      </c>
    </row>
    <row r="9" spans="1:4" ht="12.75">
      <c r="A9" s="28" t="s">
        <v>0</v>
      </c>
      <c r="B9" s="29">
        <v>65670</v>
      </c>
      <c r="C9" s="30">
        <v>22539.277</v>
      </c>
      <c r="D9" s="31">
        <f t="shared" si="0"/>
        <v>34.3220298462007</v>
      </c>
    </row>
    <row r="10" spans="1:4" ht="12.75">
      <c r="A10" s="26" t="s">
        <v>2</v>
      </c>
      <c r="B10" s="24">
        <v>9663</v>
      </c>
      <c r="C10" s="33">
        <v>4691.06</v>
      </c>
      <c r="D10" s="25">
        <f t="shared" si="0"/>
        <v>48.546621132153575</v>
      </c>
    </row>
    <row r="11" spans="1:4" ht="12.75">
      <c r="A11" s="26" t="s">
        <v>3</v>
      </c>
      <c r="B11" s="24">
        <f>B12</f>
        <v>440</v>
      </c>
      <c r="C11" s="24">
        <f>C12</f>
        <v>75.866</v>
      </c>
      <c r="D11" s="25">
        <f t="shared" si="0"/>
        <v>17.242272727272727</v>
      </c>
    </row>
    <row r="12" spans="1:4" ht="12.75">
      <c r="A12" s="28" t="s">
        <v>8</v>
      </c>
      <c r="B12" s="29">
        <v>440</v>
      </c>
      <c r="C12" s="32">
        <v>75.866</v>
      </c>
      <c r="D12" s="31">
        <f t="shared" si="0"/>
        <v>17.242272727272727</v>
      </c>
    </row>
    <row r="13" spans="1:4" ht="12.75">
      <c r="A13" s="26" t="s">
        <v>19</v>
      </c>
      <c r="B13" s="24">
        <v>3300</v>
      </c>
      <c r="C13" s="34">
        <v>1291.651</v>
      </c>
      <c r="D13" s="25">
        <f t="shared" si="0"/>
        <v>39.1409393939394</v>
      </c>
    </row>
    <row r="14" spans="1:4" ht="36">
      <c r="A14" s="26" t="s">
        <v>39</v>
      </c>
      <c r="B14" s="24">
        <v>24530</v>
      </c>
      <c r="C14" s="34">
        <v>6873.457</v>
      </c>
      <c r="D14" s="25">
        <f t="shared" si="0"/>
        <v>28.020615572768044</v>
      </c>
    </row>
    <row r="15" spans="1:4" ht="24">
      <c r="A15" s="26" t="s">
        <v>9</v>
      </c>
      <c r="B15" s="24">
        <f>B16</f>
        <v>230</v>
      </c>
      <c r="C15" s="24">
        <f>C16</f>
        <v>115.5</v>
      </c>
      <c r="D15" s="25">
        <f t="shared" si="0"/>
        <v>50.21739130434783</v>
      </c>
    </row>
    <row r="16" spans="1:4" ht="12.75">
      <c r="A16" s="28" t="s">
        <v>10</v>
      </c>
      <c r="B16" s="29">
        <v>230</v>
      </c>
      <c r="C16" s="32">
        <v>115.5</v>
      </c>
      <c r="D16" s="31">
        <f t="shared" si="0"/>
        <v>50.21739130434783</v>
      </c>
    </row>
    <row r="17" spans="1:4" ht="24">
      <c r="A17" s="26" t="s">
        <v>11</v>
      </c>
      <c r="B17" s="24">
        <v>2880</v>
      </c>
      <c r="C17" s="34">
        <v>1002.471</v>
      </c>
      <c r="D17" s="25">
        <f t="shared" si="0"/>
        <v>34.80802083333333</v>
      </c>
    </row>
    <row r="18" spans="1:4" ht="24">
      <c r="A18" s="26" t="s">
        <v>20</v>
      </c>
      <c r="B18" s="24">
        <v>1970</v>
      </c>
      <c r="C18" s="33">
        <v>1661.347</v>
      </c>
      <c r="D18" s="25" t="s">
        <v>68</v>
      </c>
    </row>
    <row r="19" spans="1:4" ht="12.75">
      <c r="A19" s="26" t="s">
        <v>21</v>
      </c>
      <c r="B19" s="24">
        <v>4903</v>
      </c>
      <c r="C19" s="33">
        <v>2143.425</v>
      </c>
      <c r="D19" s="25">
        <f>C19/B19*100</f>
        <v>43.71660208035897</v>
      </c>
    </row>
    <row r="20" spans="1:4" ht="12.75">
      <c r="A20" s="26" t="s">
        <v>4</v>
      </c>
      <c r="B20" s="24"/>
      <c r="C20" s="33">
        <v>4.737</v>
      </c>
      <c r="D20" s="25" t="s">
        <v>68</v>
      </c>
    </row>
    <row r="21" spans="1:4" ht="12.75">
      <c r="A21" s="26" t="s">
        <v>16</v>
      </c>
      <c r="B21" s="24">
        <f>B22+B27+B28</f>
        <v>904664.409</v>
      </c>
      <c r="C21" s="24">
        <f>C22+C27+C28</f>
        <v>276762.79699999996</v>
      </c>
      <c r="D21" s="25">
        <f aca="true" t="shared" si="1" ref="D21:D27">C21/B21*100</f>
        <v>30.592868940862683</v>
      </c>
    </row>
    <row r="22" spans="1:4" ht="36">
      <c r="A22" s="28" t="s">
        <v>22</v>
      </c>
      <c r="B22" s="29">
        <f>B23+B24+B25+B26</f>
        <v>817264.409</v>
      </c>
      <c r="C22" s="29">
        <f>C23+C24+C25+C26</f>
        <v>276114.564</v>
      </c>
      <c r="D22" s="31">
        <f t="shared" si="1"/>
        <v>33.785218218159315</v>
      </c>
    </row>
    <row r="23" spans="1:4" ht="24">
      <c r="A23" s="28" t="s">
        <v>23</v>
      </c>
      <c r="B23" s="29">
        <v>302004</v>
      </c>
      <c r="C23" s="32">
        <v>110413.532</v>
      </c>
      <c r="D23" s="31">
        <f t="shared" si="1"/>
        <v>36.560287943206056</v>
      </c>
    </row>
    <row r="24" spans="1:4" ht="24">
      <c r="A24" s="28" t="s">
        <v>24</v>
      </c>
      <c r="B24" s="29">
        <v>10745.355</v>
      </c>
      <c r="C24" s="32">
        <v>1357.248</v>
      </c>
      <c r="D24" s="31">
        <f t="shared" si="1"/>
        <v>12.631020566561087</v>
      </c>
    </row>
    <row r="25" spans="1:4" ht="24">
      <c r="A25" s="28" t="s">
        <v>25</v>
      </c>
      <c r="B25" s="29">
        <v>504515.054</v>
      </c>
      <c r="C25" s="32">
        <v>164343.784</v>
      </c>
      <c r="D25" s="31">
        <f t="shared" si="1"/>
        <v>32.57460460238318</v>
      </c>
    </row>
    <row r="26" spans="1:4" ht="12.75">
      <c r="A26" s="28" t="s">
        <v>26</v>
      </c>
      <c r="B26" s="29"/>
      <c r="C26" s="32"/>
      <c r="D26" s="31" t="e">
        <f t="shared" si="1"/>
        <v>#DIV/0!</v>
      </c>
    </row>
    <row r="27" spans="1:4" ht="12.75">
      <c r="A27" s="28" t="s">
        <v>70</v>
      </c>
      <c r="B27" s="29">
        <v>87400</v>
      </c>
      <c r="C27" s="32">
        <v>799.774</v>
      </c>
      <c r="D27" s="31">
        <f t="shared" si="1"/>
        <v>0.9150732265446224</v>
      </c>
    </row>
    <row r="28" spans="1:4" ht="48">
      <c r="A28" s="28" t="s">
        <v>71</v>
      </c>
      <c r="B28" s="29"/>
      <c r="C28" s="32">
        <v>-151.541</v>
      </c>
      <c r="D28" s="31"/>
    </row>
    <row r="29" spans="1:4" ht="12.75">
      <c r="A29" s="26" t="s">
        <v>27</v>
      </c>
      <c r="B29" s="24">
        <f>B7+B21</f>
        <v>1018250.409</v>
      </c>
      <c r="C29" s="24">
        <f>C7+C21</f>
        <v>317161.588</v>
      </c>
      <c r="D29" s="25">
        <f>C29/B29*100</f>
        <v>31.147700525991144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53279.399999999994</v>
      </c>
      <c r="C31" s="34">
        <f>SUM(C32:C38)</f>
        <v>17955.2</v>
      </c>
      <c r="D31" s="44">
        <f aca="true" t="shared" si="2" ref="D31:D36">C31/B31*100</f>
        <v>33.70007920509616</v>
      </c>
    </row>
    <row r="32" spans="1:4" ht="24">
      <c r="A32" s="28" t="s">
        <v>44</v>
      </c>
      <c r="B32" s="30">
        <v>790</v>
      </c>
      <c r="C32" s="32">
        <v>263.8</v>
      </c>
      <c r="D32" s="31">
        <f t="shared" si="2"/>
        <v>33.39240506329114</v>
      </c>
    </row>
    <row r="33" spans="1:4" ht="36">
      <c r="A33" s="28" t="s">
        <v>45</v>
      </c>
      <c r="B33" s="30">
        <v>1287</v>
      </c>
      <c r="C33" s="32">
        <v>402.8</v>
      </c>
      <c r="D33" s="31">
        <f t="shared" si="2"/>
        <v>31.2975912975913</v>
      </c>
    </row>
    <row r="34" spans="1:4" ht="36">
      <c r="A34" s="28" t="s">
        <v>46</v>
      </c>
      <c r="B34" s="30">
        <v>18914.7</v>
      </c>
      <c r="C34" s="32">
        <v>6467.6</v>
      </c>
      <c r="D34" s="31">
        <f t="shared" si="2"/>
        <v>34.193510867209106</v>
      </c>
    </row>
    <row r="35" spans="1:4" ht="12.75">
      <c r="A35" s="28" t="s">
        <v>94</v>
      </c>
      <c r="B35" s="30">
        <v>70.1</v>
      </c>
      <c r="C35" s="32">
        <v>0</v>
      </c>
      <c r="D35" s="31">
        <f t="shared" si="2"/>
        <v>0</v>
      </c>
    </row>
    <row r="36" spans="1:4" ht="36">
      <c r="A36" s="28" t="s">
        <v>47</v>
      </c>
      <c r="B36" s="30">
        <v>476</v>
      </c>
      <c r="C36" s="32">
        <v>157.4</v>
      </c>
      <c r="D36" s="31">
        <f t="shared" si="2"/>
        <v>33.0672268907563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31241.6</v>
      </c>
      <c r="C38" s="32">
        <v>10663.6</v>
      </c>
      <c r="D38" s="31">
        <f aca="true" t="shared" si="3" ref="D38:D75">C38/B38*100</f>
        <v>34.132694868380625</v>
      </c>
    </row>
    <row r="39" spans="1:4" ht="12.75">
      <c r="A39" s="26" t="s">
        <v>34</v>
      </c>
      <c r="B39" s="24">
        <f>B40</f>
        <v>1140</v>
      </c>
      <c r="C39" s="24">
        <f>C40</f>
        <v>376.4</v>
      </c>
      <c r="D39" s="25">
        <f t="shared" si="3"/>
        <v>33.01754385964912</v>
      </c>
    </row>
    <row r="40" spans="1:4" ht="12.75">
      <c r="A40" s="28" t="s">
        <v>50</v>
      </c>
      <c r="B40" s="29">
        <v>1140</v>
      </c>
      <c r="C40" s="32">
        <v>376.4</v>
      </c>
      <c r="D40" s="25">
        <f t="shared" si="3"/>
        <v>33.01754385964912</v>
      </c>
    </row>
    <row r="41" spans="1:4" ht="24">
      <c r="A41" s="26" t="s">
        <v>13</v>
      </c>
      <c r="B41" s="34">
        <f>B42</f>
        <v>2156.7</v>
      </c>
      <c r="C41" s="34">
        <f>C42</f>
        <v>705</v>
      </c>
      <c r="D41" s="25">
        <f t="shared" si="3"/>
        <v>32.68883015718459</v>
      </c>
    </row>
    <row r="42" spans="1:4" ht="24">
      <c r="A42" s="28" t="s">
        <v>51</v>
      </c>
      <c r="B42" s="30">
        <v>2156.7</v>
      </c>
      <c r="C42" s="32">
        <v>705</v>
      </c>
      <c r="D42" s="31">
        <f t="shared" si="3"/>
        <v>32.68883015718459</v>
      </c>
    </row>
    <row r="43" spans="1:4" ht="12.75">
      <c r="A43" s="26" t="s">
        <v>14</v>
      </c>
      <c r="B43" s="34">
        <f>SUM(B44:B47)</f>
        <v>10531.3</v>
      </c>
      <c r="C43" s="34">
        <f>SUM(C44:C47)</f>
        <v>2088.9</v>
      </c>
      <c r="D43" s="25">
        <f t="shared" si="3"/>
        <v>19.835158052662067</v>
      </c>
    </row>
    <row r="44" spans="1:4" ht="12.75">
      <c r="A44" s="28" t="s">
        <v>72</v>
      </c>
      <c r="B44" s="30">
        <v>6827.3</v>
      </c>
      <c r="C44" s="32">
        <v>1051.3</v>
      </c>
      <c r="D44" s="31">
        <f t="shared" si="3"/>
        <v>15.398473774405694</v>
      </c>
    </row>
    <row r="45" spans="1:4" ht="12.75">
      <c r="A45" s="28" t="s">
        <v>52</v>
      </c>
      <c r="B45" s="30">
        <v>2044</v>
      </c>
      <c r="C45" s="32">
        <v>704.3</v>
      </c>
      <c r="D45" s="31">
        <f t="shared" si="3"/>
        <v>34.45694716242661</v>
      </c>
    </row>
    <row r="46" spans="1:4" ht="12.75">
      <c r="A46" s="28" t="s">
        <v>53</v>
      </c>
      <c r="B46" s="30">
        <v>1500</v>
      </c>
      <c r="C46" s="32">
        <v>333.3</v>
      </c>
      <c r="D46" s="31">
        <f t="shared" si="3"/>
        <v>22.220000000000002</v>
      </c>
    </row>
    <row r="47" spans="1:4" ht="12.75">
      <c r="A47" s="28" t="s">
        <v>54</v>
      </c>
      <c r="B47" s="30">
        <v>160</v>
      </c>
      <c r="C47" s="32">
        <v>0</v>
      </c>
      <c r="D47" s="31">
        <f t="shared" si="3"/>
        <v>0</v>
      </c>
    </row>
    <row r="48" spans="1:4" ht="12.75">
      <c r="A48" s="26" t="s">
        <v>5</v>
      </c>
      <c r="B48" s="34">
        <f>SUM(B49:B51)</f>
        <v>11853.7</v>
      </c>
      <c r="C48" s="34">
        <f>SUM(C49:C51)</f>
        <v>4903.9</v>
      </c>
      <c r="D48" s="25">
        <f t="shared" si="3"/>
        <v>41.37020508364476</v>
      </c>
    </row>
    <row r="49" spans="1:4" ht="12.75">
      <c r="A49" s="28" t="s">
        <v>55</v>
      </c>
      <c r="B49" s="30">
        <v>250</v>
      </c>
      <c r="C49" s="32">
        <v>45.5</v>
      </c>
      <c r="D49" s="31">
        <f t="shared" si="3"/>
        <v>18.2</v>
      </c>
    </row>
    <row r="50" spans="1:4" ht="12.75">
      <c r="A50" s="28" t="s">
        <v>56</v>
      </c>
      <c r="B50" s="30">
        <v>10990.7</v>
      </c>
      <c r="C50" s="32">
        <v>4858.4</v>
      </c>
      <c r="D50" s="31">
        <f t="shared" si="3"/>
        <v>44.20464574594884</v>
      </c>
    </row>
    <row r="51" spans="1:4" ht="12.75">
      <c r="A51" s="28" t="s">
        <v>90</v>
      </c>
      <c r="B51" s="30">
        <v>613</v>
      </c>
      <c r="C51" s="32">
        <v>0</v>
      </c>
      <c r="D51" s="31">
        <f t="shared" si="3"/>
        <v>0</v>
      </c>
    </row>
    <row r="52" spans="1:4" ht="12.75">
      <c r="A52" s="26" t="s">
        <v>6</v>
      </c>
      <c r="B52" s="34">
        <f>SUM(B53:B57)</f>
        <v>491457.39999999997</v>
      </c>
      <c r="C52" s="34">
        <f>SUM(C53:C57)</f>
        <v>155220.69999999998</v>
      </c>
      <c r="D52" s="25">
        <f t="shared" si="3"/>
        <v>31.583754766944196</v>
      </c>
    </row>
    <row r="53" spans="1:4" ht="12.75">
      <c r="A53" s="28" t="s">
        <v>57</v>
      </c>
      <c r="B53" s="30">
        <v>134265.6</v>
      </c>
      <c r="C53" s="32">
        <v>49570</v>
      </c>
      <c r="D53" s="31">
        <f t="shared" si="3"/>
        <v>36.9193598360265</v>
      </c>
    </row>
    <row r="54" spans="1:4" ht="12.75">
      <c r="A54" s="28" t="s">
        <v>58</v>
      </c>
      <c r="B54" s="30">
        <v>296465</v>
      </c>
      <c r="C54" s="32">
        <v>83026.3</v>
      </c>
      <c r="D54" s="31">
        <f t="shared" si="3"/>
        <v>28.00543065791915</v>
      </c>
    </row>
    <row r="55" spans="1:4" ht="12.75">
      <c r="A55" s="28" t="s">
        <v>84</v>
      </c>
      <c r="B55" s="30">
        <v>41568.8</v>
      </c>
      <c r="C55" s="32">
        <v>16743.6</v>
      </c>
      <c r="D55" s="31">
        <f t="shared" si="3"/>
        <v>40.27924789746155</v>
      </c>
    </row>
    <row r="56" spans="1:4" ht="12.75">
      <c r="A56" s="28" t="s">
        <v>59</v>
      </c>
      <c r="B56" s="30">
        <v>397.2</v>
      </c>
      <c r="C56" s="32">
        <v>0</v>
      </c>
      <c r="D56" s="31">
        <f t="shared" si="3"/>
        <v>0</v>
      </c>
    </row>
    <row r="57" spans="1:4" ht="12.75">
      <c r="A57" s="28" t="s">
        <v>60</v>
      </c>
      <c r="B57" s="30">
        <v>18760.8</v>
      </c>
      <c r="C57" s="32">
        <v>5880.8</v>
      </c>
      <c r="D57" s="31">
        <f t="shared" si="3"/>
        <v>31.346211248987256</v>
      </c>
    </row>
    <row r="58" spans="1:4" ht="12.75">
      <c r="A58" s="26" t="s">
        <v>35</v>
      </c>
      <c r="B58" s="34">
        <f>SUM(B59:B60)</f>
        <v>100309.4</v>
      </c>
      <c r="C58" s="34">
        <f>SUM(C59:C60)</f>
        <v>34260.7</v>
      </c>
      <c r="D58" s="25">
        <f t="shared" si="3"/>
        <v>34.15502435464673</v>
      </c>
    </row>
    <row r="59" spans="1:4" ht="12.75">
      <c r="A59" s="28" t="s">
        <v>61</v>
      </c>
      <c r="B59" s="30">
        <v>77859.7</v>
      </c>
      <c r="C59" s="32">
        <v>27007.1</v>
      </c>
      <c r="D59" s="31">
        <f t="shared" si="3"/>
        <v>34.68687909149406</v>
      </c>
    </row>
    <row r="60" spans="1:4" ht="12.75">
      <c r="A60" s="28" t="s">
        <v>62</v>
      </c>
      <c r="B60" s="30">
        <v>22449.7</v>
      </c>
      <c r="C60" s="32">
        <v>7253.6</v>
      </c>
      <c r="D60" s="31">
        <f t="shared" si="3"/>
        <v>32.310454037247716</v>
      </c>
    </row>
    <row r="61" spans="1:4" ht="12.75">
      <c r="A61" s="26" t="s">
        <v>91</v>
      </c>
      <c r="B61" s="34">
        <f>B62</f>
        <v>0</v>
      </c>
      <c r="C61" s="34">
        <f>C62</f>
        <v>0</v>
      </c>
      <c r="D61" s="25" t="e">
        <f t="shared" si="3"/>
        <v>#DIV/0!</v>
      </c>
    </row>
    <row r="62" spans="1:4" ht="12.75">
      <c r="A62" s="28" t="s">
        <v>92</v>
      </c>
      <c r="B62" s="30">
        <v>0</v>
      </c>
      <c r="C62" s="32">
        <v>0</v>
      </c>
      <c r="D62" s="31" t="e">
        <f t="shared" si="3"/>
        <v>#DIV/0!</v>
      </c>
    </row>
    <row r="63" spans="1:4" ht="12.75">
      <c r="A63" s="26" t="s">
        <v>7</v>
      </c>
      <c r="B63" s="34">
        <f>B64+B65+B66+B67+B68</f>
        <v>282006.7</v>
      </c>
      <c r="C63" s="34">
        <f>C64+C65+C66+C67+C68</f>
        <v>85196.5</v>
      </c>
      <c r="D63" s="25">
        <f t="shared" si="3"/>
        <v>30.21080704820134</v>
      </c>
    </row>
    <row r="64" spans="1:4" ht="12.75">
      <c r="A64" s="28" t="s">
        <v>63</v>
      </c>
      <c r="B64" s="30">
        <v>1666.8</v>
      </c>
      <c r="C64" s="32">
        <v>583.6</v>
      </c>
      <c r="D64" s="31">
        <f t="shared" si="3"/>
        <v>35.01319894408448</v>
      </c>
    </row>
    <row r="65" spans="1:4" ht="12.75">
      <c r="A65" s="28" t="s">
        <v>64</v>
      </c>
      <c r="B65" s="30">
        <v>64256</v>
      </c>
      <c r="C65" s="32">
        <v>21552.3</v>
      </c>
      <c r="D65" s="31">
        <f t="shared" si="3"/>
        <v>33.54130353585657</v>
      </c>
    </row>
    <row r="66" spans="1:4" ht="12.75">
      <c r="A66" s="28" t="s">
        <v>65</v>
      </c>
      <c r="B66" s="30">
        <v>106663.4</v>
      </c>
      <c r="C66" s="32">
        <v>33244.3</v>
      </c>
      <c r="D66" s="31">
        <f t="shared" si="3"/>
        <v>31.167485754251228</v>
      </c>
    </row>
    <row r="67" spans="1:4" ht="12.75">
      <c r="A67" s="28" t="s">
        <v>66</v>
      </c>
      <c r="B67" s="30">
        <v>100013.2</v>
      </c>
      <c r="C67" s="32">
        <v>26899.7</v>
      </c>
      <c r="D67" s="31">
        <f t="shared" si="3"/>
        <v>26.896149708238514</v>
      </c>
    </row>
    <row r="68" spans="1:4" ht="12.75">
      <c r="A68" s="28" t="s">
        <v>67</v>
      </c>
      <c r="B68" s="30">
        <v>9407.3</v>
      </c>
      <c r="C68" s="32">
        <v>2916.6</v>
      </c>
      <c r="D68" s="31">
        <f t="shared" si="3"/>
        <v>31.00358232436512</v>
      </c>
    </row>
    <row r="69" spans="1:4" ht="12.75">
      <c r="A69" s="26" t="s">
        <v>36</v>
      </c>
      <c r="B69" s="24">
        <v>2249.9</v>
      </c>
      <c r="C69" s="24">
        <v>820.7</v>
      </c>
      <c r="D69" s="25">
        <f t="shared" si="3"/>
        <v>36.477176763411705</v>
      </c>
    </row>
    <row r="70" spans="1:4" ht="12.75">
      <c r="A70" s="26" t="s">
        <v>37</v>
      </c>
      <c r="B70" s="24">
        <v>2328.6</v>
      </c>
      <c r="C70" s="24">
        <v>731.7</v>
      </c>
      <c r="D70" s="25">
        <f t="shared" si="3"/>
        <v>31.422313836640043</v>
      </c>
    </row>
    <row r="71" spans="1:4" ht="24">
      <c r="A71" s="26" t="s">
        <v>38</v>
      </c>
      <c r="B71" s="24">
        <v>0.4</v>
      </c>
      <c r="C71" s="24">
        <v>0.1</v>
      </c>
      <c r="D71" s="25">
        <f t="shared" si="3"/>
        <v>25</v>
      </c>
    </row>
    <row r="72" spans="1:4" ht="24">
      <c r="A72" s="26" t="s">
        <v>41</v>
      </c>
      <c r="B72" s="24">
        <f>B73+B74</f>
        <v>61781.899999999994</v>
      </c>
      <c r="C72" s="24">
        <f>C73+C74</f>
        <v>12064.4</v>
      </c>
      <c r="D72" s="25">
        <f t="shared" si="3"/>
        <v>19.5274020384611</v>
      </c>
    </row>
    <row r="73" spans="1:4" ht="24">
      <c r="A73" s="28" t="s">
        <v>31</v>
      </c>
      <c r="B73" s="29">
        <v>55910.7</v>
      </c>
      <c r="C73" s="32">
        <v>9993</v>
      </c>
      <c r="D73" s="31">
        <f t="shared" si="3"/>
        <v>17.873144138778446</v>
      </c>
    </row>
    <row r="74" spans="1:4" ht="12.75">
      <c r="A74" s="28" t="s">
        <v>40</v>
      </c>
      <c r="B74" s="29">
        <v>5871.2</v>
      </c>
      <c r="C74" s="32">
        <v>2071.4</v>
      </c>
      <c r="D74" s="31">
        <f t="shared" si="3"/>
        <v>35.280692192396785</v>
      </c>
    </row>
    <row r="75" spans="1:4" ht="12.75">
      <c r="A75" s="26" t="s">
        <v>28</v>
      </c>
      <c r="B75" s="24">
        <f>B31+B39+B41+B43+B48+B52+B58+B61+B63+B69+B70+B71+B72</f>
        <v>1019095.4000000001</v>
      </c>
      <c r="C75" s="24">
        <f>C31+C39+C41+C43+C48+C52+C58+C61+C63+C69+C70+C71+C72</f>
        <v>314324.2</v>
      </c>
      <c r="D75" s="25">
        <f t="shared" si="3"/>
        <v>30.843451947678304</v>
      </c>
    </row>
    <row r="76" spans="1:4" ht="24">
      <c r="A76" s="26" t="s">
        <v>29</v>
      </c>
      <c r="B76" s="30">
        <f>B29-B75</f>
        <v>-844.9910000001546</v>
      </c>
      <c r="C76" s="30">
        <f>C29-C75</f>
        <v>2837.387999999977</v>
      </c>
      <c r="D76" s="25" t="s">
        <v>107</v>
      </c>
    </row>
    <row r="77" spans="1:4" ht="12.75">
      <c r="A77" s="35"/>
      <c r="B77" s="36"/>
      <c r="C77" s="37"/>
      <c r="D77" s="9"/>
    </row>
    <row r="78" spans="1:4" ht="12.75">
      <c r="A78" s="38"/>
      <c r="B78" s="39"/>
      <c r="C78" s="40"/>
      <c r="D78" s="9"/>
    </row>
    <row r="79" spans="1:4" ht="22.5">
      <c r="A79" s="47" t="s">
        <v>1</v>
      </c>
      <c r="B79" s="45" t="s">
        <v>85</v>
      </c>
      <c r="C79" s="46" t="s">
        <v>33</v>
      </c>
      <c r="D79" s="9"/>
    </row>
    <row r="80" spans="1:4" ht="24">
      <c r="A80" s="1" t="s">
        <v>30</v>
      </c>
      <c r="B80" s="6">
        <f>B81+B86</f>
        <v>845000</v>
      </c>
      <c r="C80" s="6">
        <f>C81+C86</f>
        <v>-2837411.960000038</v>
      </c>
      <c r="D80" s="9"/>
    </row>
    <row r="81" spans="1:4" ht="24">
      <c r="A81" s="41" t="s">
        <v>95</v>
      </c>
      <c r="B81" s="3">
        <f>B82</f>
        <v>-228000</v>
      </c>
      <c r="C81" s="3">
        <f>C82</f>
        <v>-76000</v>
      </c>
      <c r="D81" s="9"/>
    </row>
    <row r="82" spans="1:4" ht="24">
      <c r="A82" s="2" t="s">
        <v>73</v>
      </c>
      <c r="B82" s="3">
        <v>-228000</v>
      </c>
      <c r="C82" s="3">
        <v>-76000</v>
      </c>
      <c r="D82" s="18"/>
    </row>
    <row r="83" spans="1:4" ht="36">
      <c r="A83" s="2" t="s">
        <v>74</v>
      </c>
      <c r="B83" s="3">
        <v>-228000</v>
      </c>
      <c r="C83" s="3">
        <v>-76000</v>
      </c>
      <c r="D83" s="18"/>
    </row>
    <row r="84" spans="1:4" ht="36">
      <c r="A84" s="5" t="s">
        <v>75</v>
      </c>
      <c r="B84" s="3">
        <v>-228000</v>
      </c>
      <c r="C84" s="3">
        <v>-76000</v>
      </c>
      <c r="D84" s="9"/>
    </row>
    <row r="85" spans="1:4" ht="48">
      <c r="A85" s="5" t="s">
        <v>76</v>
      </c>
      <c r="B85" s="3">
        <v>-228000</v>
      </c>
      <c r="C85" s="3">
        <v>-76000</v>
      </c>
      <c r="D85" s="18"/>
    </row>
    <row r="86" spans="1:4" ht="12.75">
      <c r="A86" s="8" t="s">
        <v>81</v>
      </c>
      <c r="B86" s="3">
        <f>B87</f>
        <v>1073000</v>
      </c>
      <c r="C86" s="3">
        <f>C87</f>
        <v>-2761411.960000038</v>
      </c>
      <c r="D86" s="18"/>
    </row>
    <row r="87" spans="1:4" ht="24">
      <c r="A87" s="5" t="s">
        <v>77</v>
      </c>
      <c r="B87" s="7">
        <f>B88+B92</f>
        <v>1073000</v>
      </c>
      <c r="C87" s="7">
        <f>C88+C92</f>
        <v>-2761411.960000038</v>
      </c>
      <c r="D87" s="18"/>
    </row>
    <row r="88" spans="1:4" ht="12.75">
      <c r="A88" s="5" t="s">
        <v>86</v>
      </c>
      <c r="B88" s="4">
        <v>-1018250409.1</v>
      </c>
      <c r="C88" s="7">
        <v>-317934859.85</v>
      </c>
      <c r="D88" s="18"/>
    </row>
    <row r="89" spans="1:4" ht="12.75">
      <c r="A89" s="5" t="s">
        <v>87</v>
      </c>
      <c r="B89" s="4">
        <v>-1018250409.1</v>
      </c>
      <c r="C89" s="7">
        <v>-317934859.85</v>
      </c>
      <c r="D89" s="9"/>
    </row>
    <row r="90" spans="1:4" ht="24.75">
      <c r="A90" s="5" t="s">
        <v>88</v>
      </c>
      <c r="B90" s="4">
        <v>-1018250409.1</v>
      </c>
      <c r="C90" s="7">
        <v>-317934859.85</v>
      </c>
      <c r="D90" s="48"/>
    </row>
    <row r="91" spans="1:4" ht="24.75">
      <c r="A91" s="5" t="s">
        <v>89</v>
      </c>
      <c r="B91" s="4">
        <v>-1018250409.1</v>
      </c>
      <c r="C91" s="7">
        <v>-317934859.85</v>
      </c>
      <c r="D91" s="48"/>
    </row>
    <row r="92" spans="1:4" ht="15">
      <c r="A92" s="5" t="s">
        <v>78</v>
      </c>
      <c r="B92" s="4">
        <v>1019323409.1</v>
      </c>
      <c r="C92" s="7">
        <v>315173447.89</v>
      </c>
      <c r="D92" s="48"/>
    </row>
    <row r="93" spans="1:4" ht="15">
      <c r="A93" s="5" t="s">
        <v>79</v>
      </c>
      <c r="B93" s="4">
        <v>1019323409.1</v>
      </c>
      <c r="C93" s="7">
        <v>315173447.89</v>
      </c>
      <c r="D93" s="48"/>
    </row>
    <row r="94" spans="1:4" ht="24.75">
      <c r="A94" s="5" t="s">
        <v>82</v>
      </c>
      <c r="B94" s="4">
        <v>1019323409.1</v>
      </c>
      <c r="C94" s="7">
        <v>315173447.89</v>
      </c>
      <c r="D94" s="48"/>
    </row>
    <row r="95" spans="1:4" ht="24.75">
      <c r="A95" s="5" t="s">
        <v>80</v>
      </c>
      <c r="B95" s="4">
        <v>1019323409.1</v>
      </c>
      <c r="C95" s="7">
        <v>315173447.89</v>
      </c>
      <c r="D95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37">
      <selection activeCell="D77" sqref="D77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1.87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99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114601</v>
      </c>
      <c r="C7" s="24">
        <f>C8+C10+C11+C13+C14+C15+C17+C18+C19+C20</f>
        <v>52897.77899999999</v>
      </c>
      <c r="D7" s="25">
        <f aca="true" t="shared" si="0" ref="D7:D17">C7/B7*100</f>
        <v>46.158217642079904</v>
      </c>
    </row>
    <row r="8" spans="1:4" ht="12.75">
      <c r="A8" s="26" t="s">
        <v>15</v>
      </c>
      <c r="B8" s="27">
        <f>B9</f>
        <v>65670</v>
      </c>
      <c r="C8" s="27">
        <f>C9</f>
        <v>28645.527</v>
      </c>
      <c r="D8" s="25">
        <f t="shared" si="0"/>
        <v>43.620415714938325</v>
      </c>
    </row>
    <row r="9" spans="1:4" ht="12.75">
      <c r="A9" s="28" t="s">
        <v>0</v>
      </c>
      <c r="B9" s="29">
        <v>65670</v>
      </c>
      <c r="C9" s="30">
        <v>28645.527</v>
      </c>
      <c r="D9" s="31">
        <f t="shared" si="0"/>
        <v>43.620415714938325</v>
      </c>
    </row>
    <row r="10" spans="1:4" ht="12.75">
      <c r="A10" s="26" t="s">
        <v>2</v>
      </c>
      <c r="B10" s="24">
        <v>9663</v>
      </c>
      <c r="C10" s="33">
        <v>5271.688</v>
      </c>
      <c r="D10" s="25">
        <f t="shared" si="0"/>
        <v>54.555396874676596</v>
      </c>
    </row>
    <row r="11" spans="1:4" ht="12.75">
      <c r="A11" s="26" t="s">
        <v>3</v>
      </c>
      <c r="B11" s="24">
        <f>B12</f>
        <v>440</v>
      </c>
      <c r="C11" s="24">
        <f>C12</f>
        <v>89.009</v>
      </c>
      <c r="D11" s="25">
        <f t="shared" si="0"/>
        <v>20.229318181818183</v>
      </c>
    </row>
    <row r="12" spans="1:4" ht="12.75">
      <c r="A12" s="28" t="s">
        <v>8</v>
      </c>
      <c r="B12" s="29">
        <v>440</v>
      </c>
      <c r="C12" s="32">
        <v>89.009</v>
      </c>
      <c r="D12" s="31">
        <f t="shared" si="0"/>
        <v>20.229318181818183</v>
      </c>
    </row>
    <row r="13" spans="1:4" ht="12.75">
      <c r="A13" s="26" t="s">
        <v>19</v>
      </c>
      <c r="B13" s="24">
        <v>3300</v>
      </c>
      <c r="C13" s="34">
        <v>1590.325</v>
      </c>
      <c r="D13" s="25">
        <f t="shared" si="0"/>
        <v>48.19166666666666</v>
      </c>
    </row>
    <row r="14" spans="1:4" ht="36">
      <c r="A14" s="26" t="s">
        <v>39</v>
      </c>
      <c r="B14" s="24">
        <v>24665</v>
      </c>
      <c r="C14" s="34">
        <v>10553.786</v>
      </c>
      <c r="D14" s="25">
        <f t="shared" si="0"/>
        <v>42.788510034461794</v>
      </c>
    </row>
    <row r="15" spans="1:4" ht="24">
      <c r="A15" s="26" t="s">
        <v>9</v>
      </c>
      <c r="B15" s="24">
        <f>B16</f>
        <v>230</v>
      </c>
      <c r="C15" s="24">
        <f>C16</f>
        <v>125.234</v>
      </c>
      <c r="D15" s="25">
        <f t="shared" si="0"/>
        <v>54.4495652173913</v>
      </c>
    </row>
    <row r="16" spans="1:4" ht="12.75">
      <c r="A16" s="28" t="s">
        <v>10</v>
      </c>
      <c r="B16" s="29">
        <v>230</v>
      </c>
      <c r="C16" s="32">
        <v>125.234</v>
      </c>
      <c r="D16" s="31">
        <f t="shared" si="0"/>
        <v>54.4495652173913</v>
      </c>
    </row>
    <row r="17" spans="1:4" ht="24">
      <c r="A17" s="26" t="s">
        <v>11</v>
      </c>
      <c r="B17" s="24">
        <v>2880</v>
      </c>
      <c r="C17" s="34">
        <v>1281.043</v>
      </c>
      <c r="D17" s="25">
        <f t="shared" si="0"/>
        <v>44.48065972222222</v>
      </c>
    </row>
    <row r="18" spans="1:4" ht="24">
      <c r="A18" s="26" t="s">
        <v>20</v>
      </c>
      <c r="B18" s="24">
        <v>2850</v>
      </c>
      <c r="C18" s="33">
        <v>2662.566</v>
      </c>
      <c r="D18" s="25" t="s">
        <v>68</v>
      </c>
    </row>
    <row r="19" spans="1:4" ht="12.75">
      <c r="A19" s="26" t="s">
        <v>21</v>
      </c>
      <c r="B19" s="24">
        <v>4903</v>
      </c>
      <c r="C19" s="33">
        <v>2678.601</v>
      </c>
      <c r="D19" s="25">
        <f>C19/B19*100</f>
        <v>54.63187844177034</v>
      </c>
    </row>
    <row r="20" spans="1:4" ht="12.75">
      <c r="A20" s="26" t="s">
        <v>4</v>
      </c>
      <c r="B20" s="24"/>
      <c r="C20" s="33">
        <v>0</v>
      </c>
      <c r="D20" s="25" t="s">
        <v>68</v>
      </c>
    </row>
    <row r="21" spans="1:4" ht="12.75">
      <c r="A21" s="26" t="s">
        <v>16</v>
      </c>
      <c r="B21" s="24">
        <f>B22+B27+B28</f>
        <v>1008992.819</v>
      </c>
      <c r="C21" s="24">
        <f>C22+C27+C28</f>
        <v>355012.36499999993</v>
      </c>
      <c r="D21" s="25">
        <f aca="true" t="shared" si="1" ref="D21:D27">C21/B21*100</f>
        <v>35.18482573065765</v>
      </c>
    </row>
    <row r="22" spans="1:4" ht="36">
      <c r="A22" s="28" t="s">
        <v>22</v>
      </c>
      <c r="B22" s="29">
        <f>B23+B24+B25+B26</f>
        <v>984832.819</v>
      </c>
      <c r="C22" s="29">
        <f>C23+C24+C25+C26</f>
        <v>354342.81799999997</v>
      </c>
      <c r="D22" s="31">
        <f t="shared" si="1"/>
        <v>35.979996925752324</v>
      </c>
    </row>
    <row r="23" spans="1:4" ht="24">
      <c r="A23" s="28" t="s">
        <v>23</v>
      </c>
      <c r="B23" s="29">
        <v>369105</v>
      </c>
      <c r="C23" s="32">
        <v>142847.532</v>
      </c>
      <c r="D23" s="31">
        <f t="shared" si="1"/>
        <v>38.7010557971309</v>
      </c>
    </row>
    <row r="24" spans="1:4" ht="24">
      <c r="A24" s="28" t="s">
        <v>24</v>
      </c>
      <c r="B24" s="29">
        <v>94907.565</v>
      </c>
      <c r="C24" s="32">
        <v>1902.648</v>
      </c>
      <c r="D24" s="31">
        <f t="shared" si="1"/>
        <v>2.004737978474108</v>
      </c>
    </row>
    <row r="25" spans="1:4" ht="24">
      <c r="A25" s="28" t="s">
        <v>25</v>
      </c>
      <c r="B25" s="29">
        <v>520820.254</v>
      </c>
      <c r="C25" s="32">
        <v>209592.638</v>
      </c>
      <c r="D25" s="31">
        <f t="shared" si="1"/>
        <v>40.24279708599812</v>
      </c>
    </row>
    <row r="26" spans="1:4" ht="12.75">
      <c r="A26" s="28" t="s">
        <v>26</v>
      </c>
      <c r="B26" s="29"/>
      <c r="C26" s="32"/>
      <c r="D26" s="31" t="e">
        <f t="shared" si="1"/>
        <v>#DIV/0!</v>
      </c>
    </row>
    <row r="27" spans="1:4" ht="12.75">
      <c r="A27" s="28" t="s">
        <v>70</v>
      </c>
      <c r="B27" s="29">
        <v>24160</v>
      </c>
      <c r="C27" s="32">
        <v>821.088</v>
      </c>
      <c r="D27" s="31">
        <f t="shared" si="1"/>
        <v>3.398543046357616</v>
      </c>
    </row>
    <row r="28" spans="1:4" ht="48">
      <c r="A28" s="28" t="s">
        <v>71</v>
      </c>
      <c r="B28" s="29"/>
      <c r="C28" s="32">
        <v>-151.541</v>
      </c>
      <c r="D28" s="31"/>
    </row>
    <row r="29" spans="1:4" ht="12.75">
      <c r="A29" s="26" t="s">
        <v>27</v>
      </c>
      <c r="B29" s="24">
        <f>B7+B21</f>
        <v>1123593.8190000001</v>
      </c>
      <c r="C29" s="24">
        <f>C7+C21</f>
        <v>407910.1439999999</v>
      </c>
      <c r="D29" s="25">
        <f>C29/B29*100</f>
        <v>36.30405731165738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60397</v>
      </c>
      <c r="C31" s="34">
        <f>SUM(C32:C38)</f>
        <v>23480.9</v>
      </c>
      <c r="D31" s="44">
        <f aca="true" t="shared" si="2" ref="D31:D36">C31/B31*100</f>
        <v>38.877593257943275</v>
      </c>
    </row>
    <row r="32" spans="1:4" ht="24">
      <c r="A32" s="28" t="s">
        <v>44</v>
      </c>
      <c r="B32" s="30">
        <v>790</v>
      </c>
      <c r="C32" s="32">
        <v>388.7</v>
      </c>
      <c r="D32" s="31">
        <f t="shared" si="2"/>
        <v>49.20253164556962</v>
      </c>
    </row>
    <row r="33" spans="1:4" ht="36">
      <c r="A33" s="28" t="s">
        <v>45</v>
      </c>
      <c r="B33" s="30">
        <v>1287</v>
      </c>
      <c r="C33" s="32">
        <v>519.2</v>
      </c>
      <c r="D33" s="31">
        <f t="shared" si="2"/>
        <v>40.34188034188034</v>
      </c>
    </row>
    <row r="34" spans="1:4" ht="36">
      <c r="A34" s="28" t="s">
        <v>46</v>
      </c>
      <c r="B34" s="30">
        <v>22597.3</v>
      </c>
      <c r="C34" s="32">
        <v>8628.4</v>
      </c>
      <c r="D34" s="31">
        <f t="shared" si="2"/>
        <v>38.18332278635058</v>
      </c>
    </row>
    <row r="35" spans="1:4" ht="12.75">
      <c r="A35" s="28" t="s">
        <v>94</v>
      </c>
      <c r="B35" s="30">
        <v>70.1</v>
      </c>
      <c r="C35" s="32">
        <v>0</v>
      </c>
      <c r="D35" s="31">
        <f t="shared" si="2"/>
        <v>0</v>
      </c>
    </row>
    <row r="36" spans="1:4" ht="36">
      <c r="A36" s="28" t="s">
        <v>47</v>
      </c>
      <c r="B36" s="30">
        <v>476</v>
      </c>
      <c r="C36" s="32">
        <v>196.2</v>
      </c>
      <c r="D36" s="31">
        <f t="shared" si="2"/>
        <v>41.21848739495798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34676.6</v>
      </c>
      <c r="C38" s="32">
        <v>13748.4</v>
      </c>
      <c r="D38" s="31">
        <f aca="true" t="shared" si="3" ref="D38:D75">C38/B38*100</f>
        <v>39.64748562431149</v>
      </c>
    </row>
    <row r="39" spans="1:4" ht="12.75">
      <c r="A39" s="26" t="s">
        <v>34</v>
      </c>
      <c r="B39" s="24">
        <f>B40</f>
        <v>1140</v>
      </c>
      <c r="C39" s="24">
        <f>C40</f>
        <v>580</v>
      </c>
      <c r="D39" s="25">
        <f t="shared" si="3"/>
        <v>50.877192982456144</v>
      </c>
    </row>
    <row r="40" spans="1:4" ht="12.75">
      <c r="A40" s="28" t="s">
        <v>50</v>
      </c>
      <c r="B40" s="29">
        <v>1140</v>
      </c>
      <c r="C40" s="32">
        <v>580</v>
      </c>
      <c r="D40" s="25">
        <f t="shared" si="3"/>
        <v>50.877192982456144</v>
      </c>
    </row>
    <row r="41" spans="1:4" ht="24">
      <c r="A41" s="26" t="s">
        <v>13</v>
      </c>
      <c r="B41" s="34">
        <f>B42</f>
        <v>2388.8</v>
      </c>
      <c r="C41" s="34">
        <f>C42</f>
        <v>892</v>
      </c>
      <c r="D41" s="25">
        <f t="shared" si="3"/>
        <v>37.34092431346283</v>
      </c>
    </row>
    <row r="42" spans="1:4" ht="24">
      <c r="A42" s="28" t="s">
        <v>51</v>
      </c>
      <c r="B42" s="30">
        <v>2388.8</v>
      </c>
      <c r="C42" s="32">
        <v>892</v>
      </c>
      <c r="D42" s="31">
        <f t="shared" si="3"/>
        <v>37.34092431346283</v>
      </c>
    </row>
    <row r="43" spans="1:4" ht="12.75">
      <c r="A43" s="26" t="s">
        <v>14</v>
      </c>
      <c r="B43" s="34">
        <f>SUM(B44:B47)</f>
        <v>14262.3</v>
      </c>
      <c r="C43" s="34">
        <f>SUM(C44:C47)</f>
        <v>2654.3999999999996</v>
      </c>
      <c r="D43" s="25">
        <f t="shared" si="3"/>
        <v>18.611303927136575</v>
      </c>
    </row>
    <row r="44" spans="1:4" ht="12.75">
      <c r="A44" s="28" t="s">
        <v>72</v>
      </c>
      <c r="B44" s="30">
        <v>6827.3</v>
      </c>
      <c r="C44" s="32">
        <v>1265.2</v>
      </c>
      <c r="D44" s="31">
        <f t="shared" si="3"/>
        <v>18.531483895537036</v>
      </c>
    </row>
    <row r="45" spans="1:4" ht="12.75">
      <c r="A45" s="28" t="s">
        <v>52</v>
      </c>
      <c r="B45" s="30">
        <v>2295</v>
      </c>
      <c r="C45" s="32">
        <v>926</v>
      </c>
      <c r="D45" s="31">
        <f t="shared" si="3"/>
        <v>40.348583877995644</v>
      </c>
    </row>
    <row r="46" spans="1:4" ht="12.75">
      <c r="A46" s="28" t="s">
        <v>53</v>
      </c>
      <c r="B46" s="30">
        <v>1500</v>
      </c>
      <c r="C46" s="32">
        <v>463.2</v>
      </c>
      <c r="D46" s="31">
        <f t="shared" si="3"/>
        <v>30.880000000000003</v>
      </c>
    </row>
    <row r="47" spans="1:4" ht="12.75">
      <c r="A47" s="28" t="s">
        <v>54</v>
      </c>
      <c r="B47" s="30">
        <v>3640</v>
      </c>
      <c r="C47" s="32">
        <v>0</v>
      </c>
      <c r="D47" s="31">
        <f t="shared" si="3"/>
        <v>0</v>
      </c>
    </row>
    <row r="48" spans="1:4" ht="12.75">
      <c r="A48" s="26" t="s">
        <v>5</v>
      </c>
      <c r="B48" s="34">
        <f>SUM(B49:B51)</f>
        <v>16628.7</v>
      </c>
      <c r="C48" s="34">
        <f>SUM(C49:C51)</f>
        <v>7141.599999999999</v>
      </c>
      <c r="D48" s="25">
        <f t="shared" si="3"/>
        <v>42.94743425523342</v>
      </c>
    </row>
    <row r="49" spans="1:4" ht="12.75">
      <c r="A49" s="28" t="s">
        <v>55</v>
      </c>
      <c r="B49" s="30">
        <v>250</v>
      </c>
      <c r="C49" s="32">
        <v>60.7</v>
      </c>
      <c r="D49" s="31">
        <f t="shared" si="3"/>
        <v>24.28</v>
      </c>
    </row>
    <row r="50" spans="1:4" ht="12.75">
      <c r="A50" s="28" t="s">
        <v>56</v>
      </c>
      <c r="B50" s="30">
        <v>15765.7</v>
      </c>
      <c r="C50" s="32">
        <v>7080.9</v>
      </c>
      <c r="D50" s="31">
        <f t="shared" si="3"/>
        <v>44.91332449558218</v>
      </c>
    </row>
    <row r="51" spans="1:4" ht="12.75">
      <c r="A51" s="28" t="s">
        <v>90</v>
      </c>
      <c r="B51" s="30">
        <v>613</v>
      </c>
      <c r="C51" s="32">
        <v>0</v>
      </c>
      <c r="D51" s="31">
        <f t="shared" si="3"/>
        <v>0</v>
      </c>
    </row>
    <row r="52" spans="1:4" ht="12.75">
      <c r="A52" s="26" t="s">
        <v>6</v>
      </c>
      <c r="B52" s="34">
        <f>SUM(B53:B57)</f>
        <v>557627</v>
      </c>
      <c r="C52" s="34">
        <f>SUM(C53:C57)</f>
        <v>198302.40000000002</v>
      </c>
      <c r="D52" s="25">
        <f t="shared" si="3"/>
        <v>35.561836137776694</v>
      </c>
    </row>
    <row r="53" spans="1:4" ht="12.75">
      <c r="A53" s="28" t="s">
        <v>57</v>
      </c>
      <c r="B53" s="30">
        <v>153180.3</v>
      </c>
      <c r="C53" s="32">
        <v>62698.8</v>
      </c>
      <c r="D53" s="31">
        <f t="shared" si="3"/>
        <v>40.93137302903834</v>
      </c>
    </row>
    <row r="54" spans="1:4" ht="12.75">
      <c r="A54" s="28" t="s">
        <v>58</v>
      </c>
      <c r="B54" s="30">
        <v>334211</v>
      </c>
      <c r="C54" s="32">
        <v>105440.7</v>
      </c>
      <c r="D54" s="31">
        <f t="shared" si="3"/>
        <v>31.549141111453544</v>
      </c>
    </row>
    <row r="55" spans="1:4" ht="12.75">
      <c r="A55" s="28" t="s">
        <v>84</v>
      </c>
      <c r="B55" s="30">
        <v>48825.7</v>
      </c>
      <c r="C55" s="32">
        <v>22578.2</v>
      </c>
      <c r="D55" s="31">
        <f t="shared" si="3"/>
        <v>46.242450185045996</v>
      </c>
    </row>
    <row r="56" spans="1:4" ht="12.75">
      <c r="A56" s="28" t="s">
        <v>59</v>
      </c>
      <c r="B56" s="30">
        <v>397.2</v>
      </c>
      <c r="C56" s="32">
        <v>56</v>
      </c>
      <c r="D56" s="31">
        <f t="shared" si="3"/>
        <v>14.098690835850958</v>
      </c>
    </row>
    <row r="57" spans="1:4" ht="12.75">
      <c r="A57" s="28" t="s">
        <v>60</v>
      </c>
      <c r="B57" s="30">
        <v>21012.8</v>
      </c>
      <c r="C57" s="32">
        <v>7528.7</v>
      </c>
      <c r="D57" s="31">
        <f t="shared" si="3"/>
        <v>35.8291136830884</v>
      </c>
    </row>
    <row r="58" spans="1:4" ht="12.75">
      <c r="A58" s="26" t="s">
        <v>35</v>
      </c>
      <c r="B58" s="34">
        <f>SUM(B59:B60)</f>
        <v>108282.6</v>
      </c>
      <c r="C58" s="34">
        <f>SUM(C59:C60)</f>
        <v>43241.299999999996</v>
      </c>
      <c r="D58" s="25">
        <f t="shared" si="3"/>
        <v>39.93374743495261</v>
      </c>
    </row>
    <row r="59" spans="1:4" ht="12.75">
      <c r="A59" s="28" t="s">
        <v>61</v>
      </c>
      <c r="B59" s="30">
        <v>81001.2</v>
      </c>
      <c r="C59" s="32">
        <v>33561.2</v>
      </c>
      <c r="D59" s="31">
        <f t="shared" si="3"/>
        <v>41.43296642518876</v>
      </c>
    </row>
    <row r="60" spans="1:4" ht="12.75">
      <c r="A60" s="28" t="s">
        <v>62</v>
      </c>
      <c r="B60" s="30">
        <v>27281.4</v>
      </c>
      <c r="C60" s="32">
        <v>9680.1</v>
      </c>
      <c r="D60" s="31">
        <f t="shared" si="3"/>
        <v>35.482416591523894</v>
      </c>
    </row>
    <row r="61" spans="1:4" ht="12.75">
      <c r="A61" s="26" t="s">
        <v>91</v>
      </c>
      <c r="B61" s="34">
        <f>B62</f>
        <v>0</v>
      </c>
      <c r="C61" s="34">
        <f>C62</f>
        <v>0</v>
      </c>
      <c r="D61" s="25">
        <v>0</v>
      </c>
    </row>
    <row r="62" spans="1:4" ht="12.75">
      <c r="A62" s="28" t="s">
        <v>92</v>
      </c>
      <c r="B62" s="30">
        <v>0</v>
      </c>
      <c r="C62" s="32">
        <v>0</v>
      </c>
      <c r="D62" s="31">
        <v>0</v>
      </c>
    </row>
    <row r="63" spans="1:4" ht="12.75">
      <c r="A63" s="26" t="s">
        <v>7</v>
      </c>
      <c r="B63" s="34">
        <f>B64+B65+B66+B67+B68</f>
        <v>288104.1</v>
      </c>
      <c r="C63" s="34">
        <f>C64+C65+C66+C67+C68</f>
        <v>106104.69999999998</v>
      </c>
      <c r="D63" s="25">
        <f t="shared" si="3"/>
        <v>36.82859771867182</v>
      </c>
    </row>
    <row r="64" spans="1:4" ht="12.75">
      <c r="A64" s="28" t="s">
        <v>63</v>
      </c>
      <c r="B64" s="30">
        <v>1797.4</v>
      </c>
      <c r="C64" s="32">
        <v>791</v>
      </c>
      <c r="D64" s="31">
        <f t="shared" si="3"/>
        <v>44.00801157227106</v>
      </c>
    </row>
    <row r="65" spans="1:4" ht="12.75">
      <c r="A65" s="28" t="s">
        <v>64</v>
      </c>
      <c r="B65" s="30">
        <v>68614.1</v>
      </c>
      <c r="C65" s="32">
        <v>27227.3</v>
      </c>
      <c r="D65" s="31">
        <f t="shared" si="3"/>
        <v>39.68178552221773</v>
      </c>
    </row>
    <row r="66" spans="1:4" ht="12.75">
      <c r="A66" s="28" t="s">
        <v>65</v>
      </c>
      <c r="B66" s="30">
        <v>106532.8</v>
      </c>
      <c r="C66" s="32">
        <v>40887.6</v>
      </c>
      <c r="D66" s="31">
        <f t="shared" si="3"/>
        <v>38.380292266794825</v>
      </c>
    </row>
    <row r="67" spans="1:4" ht="12.75">
      <c r="A67" s="28" t="s">
        <v>66</v>
      </c>
      <c r="B67" s="30">
        <v>100805.2</v>
      </c>
      <c r="C67" s="32">
        <v>33358.4</v>
      </c>
      <c r="D67" s="31">
        <f t="shared" si="3"/>
        <v>33.09194366957261</v>
      </c>
    </row>
    <row r="68" spans="1:4" ht="12.75">
      <c r="A68" s="28" t="s">
        <v>67</v>
      </c>
      <c r="B68" s="30">
        <v>10354.6</v>
      </c>
      <c r="C68" s="32">
        <v>3840.4</v>
      </c>
      <c r="D68" s="31">
        <f t="shared" si="3"/>
        <v>37.08883008517954</v>
      </c>
    </row>
    <row r="69" spans="1:4" ht="12.75">
      <c r="A69" s="26" t="s">
        <v>36</v>
      </c>
      <c r="B69" s="24">
        <v>2916.5</v>
      </c>
      <c r="C69" s="24">
        <v>1126.1</v>
      </c>
      <c r="D69" s="25">
        <f t="shared" si="3"/>
        <v>38.61134921995542</v>
      </c>
    </row>
    <row r="70" spans="1:4" ht="12.75">
      <c r="A70" s="26" t="s">
        <v>37</v>
      </c>
      <c r="B70" s="24">
        <v>2684.2</v>
      </c>
      <c r="C70" s="24">
        <v>1013.2</v>
      </c>
      <c r="D70" s="25">
        <f t="shared" si="3"/>
        <v>37.74681469339096</v>
      </c>
    </row>
    <row r="71" spans="1:4" ht="24">
      <c r="A71" s="26" t="s">
        <v>38</v>
      </c>
      <c r="B71" s="24">
        <v>0.4</v>
      </c>
      <c r="C71" s="24">
        <v>0.2</v>
      </c>
      <c r="D71" s="25">
        <f t="shared" si="3"/>
        <v>50</v>
      </c>
    </row>
    <row r="72" spans="1:4" ht="24">
      <c r="A72" s="26" t="s">
        <v>41</v>
      </c>
      <c r="B72" s="24">
        <f>B73+B74</f>
        <v>70007.2</v>
      </c>
      <c r="C72" s="24">
        <f>C73+C74</f>
        <v>19861.6</v>
      </c>
      <c r="D72" s="25">
        <f t="shared" si="3"/>
        <v>28.370796146682054</v>
      </c>
    </row>
    <row r="73" spans="1:4" ht="24">
      <c r="A73" s="28" t="s">
        <v>31</v>
      </c>
      <c r="B73" s="29">
        <v>62892</v>
      </c>
      <c r="C73" s="32">
        <v>17708</v>
      </c>
      <c r="D73" s="31">
        <f t="shared" si="3"/>
        <v>28.15620428671373</v>
      </c>
    </row>
    <row r="74" spans="1:4" ht="12.75">
      <c r="A74" s="28" t="s">
        <v>40</v>
      </c>
      <c r="B74" s="29">
        <v>7115.2</v>
      </c>
      <c r="C74" s="32">
        <v>2153.6</v>
      </c>
      <c r="D74" s="31">
        <f t="shared" si="3"/>
        <v>30.26759613222397</v>
      </c>
    </row>
    <row r="75" spans="1:4" ht="12.75">
      <c r="A75" s="26" t="s">
        <v>28</v>
      </c>
      <c r="B75" s="24">
        <f>B31+B39+B41+B43+B48+B52+B58+B61+B63+B69+B70+B71+B72</f>
        <v>1124438.7999999998</v>
      </c>
      <c r="C75" s="24">
        <f>C31+C39+C41+C43+C48+C52+C58+C61+C63+C69+C70+C71+C72</f>
        <v>404398.4</v>
      </c>
      <c r="D75" s="25">
        <f t="shared" si="3"/>
        <v>35.964465118066016</v>
      </c>
    </row>
    <row r="76" spans="1:4" ht="24">
      <c r="A76" s="26" t="s">
        <v>29</v>
      </c>
      <c r="B76" s="30">
        <f>B29-B75</f>
        <v>-844.9809999996796</v>
      </c>
      <c r="C76" s="30">
        <f>C29-C75</f>
        <v>3511.7439999998896</v>
      </c>
      <c r="D76" s="25" t="s">
        <v>107</v>
      </c>
    </row>
    <row r="77" spans="1:4" ht="12.75">
      <c r="A77" s="35"/>
      <c r="B77" s="36"/>
      <c r="C77" s="37"/>
      <c r="D77" s="9"/>
    </row>
    <row r="78" spans="1:4" ht="12.75">
      <c r="A78" s="38"/>
      <c r="B78" s="39"/>
      <c r="C78" s="40"/>
      <c r="D78" s="9"/>
    </row>
    <row r="79" spans="1:4" ht="22.5">
      <c r="A79" s="47" t="s">
        <v>1</v>
      </c>
      <c r="B79" s="45" t="s">
        <v>85</v>
      </c>
      <c r="C79" s="46" t="s">
        <v>33</v>
      </c>
      <c r="D79" s="9"/>
    </row>
    <row r="80" spans="1:4" ht="24">
      <c r="A80" s="1" t="s">
        <v>30</v>
      </c>
      <c r="B80" s="6">
        <f>B81+B86</f>
        <v>845000</v>
      </c>
      <c r="C80" s="6">
        <f>C81+C86</f>
        <v>-3511719.069999993</v>
      </c>
      <c r="D80" s="9"/>
    </row>
    <row r="81" spans="1:4" ht="24">
      <c r="A81" s="41" t="s">
        <v>95</v>
      </c>
      <c r="B81" s="3">
        <f>B82</f>
        <v>-228000</v>
      </c>
      <c r="C81" s="3">
        <f>C82</f>
        <v>-95000</v>
      </c>
      <c r="D81" s="9"/>
    </row>
    <row r="82" spans="1:4" ht="24">
      <c r="A82" s="2" t="s">
        <v>73</v>
      </c>
      <c r="B82" s="3">
        <v>-228000</v>
      </c>
      <c r="C82" s="3">
        <v>-95000</v>
      </c>
      <c r="D82" s="18"/>
    </row>
    <row r="83" spans="1:4" ht="36">
      <c r="A83" s="2" t="s">
        <v>74</v>
      </c>
      <c r="B83" s="3">
        <v>-228000</v>
      </c>
      <c r="C83" s="3">
        <v>-95000</v>
      </c>
      <c r="D83" s="18"/>
    </row>
    <row r="84" spans="1:4" ht="36">
      <c r="A84" s="5" t="s">
        <v>75</v>
      </c>
      <c r="B84" s="3">
        <v>-228000</v>
      </c>
      <c r="C84" s="3">
        <v>-95000</v>
      </c>
      <c r="D84" s="9"/>
    </row>
    <row r="85" spans="1:4" ht="48">
      <c r="A85" s="5" t="s">
        <v>76</v>
      </c>
      <c r="B85" s="3">
        <v>-228000</v>
      </c>
      <c r="C85" s="3">
        <v>-95000</v>
      </c>
      <c r="D85" s="18"/>
    </row>
    <row r="86" spans="1:4" ht="12.75">
      <c r="A86" s="8" t="s">
        <v>81</v>
      </c>
      <c r="B86" s="3">
        <f>B87</f>
        <v>1073000</v>
      </c>
      <c r="C86" s="3">
        <f>C87</f>
        <v>-3416719.069999993</v>
      </c>
      <c r="D86" s="18"/>
    </row>
    <row r="87" spans="1:4" ht="24">
      <c r="A87" s="5" t="s">
        <v>77</v>
      </c>
      <c r="B87" s="7">
        <f>B88+B92</f>
        <v>1073000</v>
      </c>
      <c r="C87" s="7">
        <f>C88+C92</f>
        <v>-3416719.069999993</v>
      </c>
      <c r="D87" s="18"/>
    </row>
    <row r="88" spans="1:4" ht="12.75">
      <c r="A88" s="5" t="s">
        <v>86</v>
      </c>
      <c r="B88" s="4">
        <v>-1123593820.05</v>
      </c>
      <c r="C88" s="7">
        <v>-408839018.23</v>
      </c>
      <c r="D88" s="18"/>
    </row>
    <row r="89" spans="1:4" ht="12.75">
      <c r="A89" s="5" t="s">
        <v>87</v>
      </c>
      <c r="B89" s="4">
        <v>-1123593820.05</v>
      </c>
      <c r="C89" s="7">
        <v>-408839018.23</v>
      </c>
      <c r="D89" s="9"/>
    </row>
    <row r="90" spans="1:4" ht="24.75">
      <c r="A90" s="5" t="s">
        <v>88</v>
      </c>
      <c r="B90" s="4">
        <v>-1123593820.05</v>
      </c>
      <c r="C90" s="7">
        <v>-408839018.23</v>
      </c>
      <c r="D90" s="48"/>
    </row>
    <row r="91" spans="1:4" ht="24.75">
      <c r="A91" s="5" t="s">
        <v>89</v>
      </c>
      <c r="B91" s="4">
        <v>-1123593820.05</v>
      </c>
      <c r="C91" s="7">
        <v>-408839018.23</v>
      </c>
      <c r="D91" s="48"/>
    </row>
    <row r="92" spans="1:4" ht="15">
      <c r="A92" s="5" t="s">
        <v>78</v>
      </c>
      <c r="B92" s="4">
        <v>1124666820.05</v>
      </c>
      <c r="C92" s="7">
        <v>405422299.16</v>
      </c>
      <c r="D92" s="48"/>
    </row>
    <row r="93" spans="1:4" ht="15">
      <c r="A93" s="5" t="s">
        <v>79</v>
      </c>
      <c r="B93" s="4">
        <v>1124666820.05</v>
      </c>
      <c r="C93" s="7">
        <v>405422299.16</v>
      </c>
      <c r="D93" s="48"/>
    </row>
    <row r="94" spans="1:4" ht="24.75">
      <c r="A94" s="5" t="s">
        <v>82</v>
      </c>
      <c r="B94" s="4">
        <v>1124666820.05</v>
      </c>
      <c r="C94" s="7">
        <v>405422299.16</v>
      </c>
      <c r="D94" s="48"/>
    </row>
    <row r="95" spans="1:4" ht="24.75">
      <c r="A95" s="5" t="s">
        <v>80</v>
      </c>
      <c r="B95" s="4">
        <v>1124666820.05</v>
      </c>
      <c r="C95" s="7">
        <v>405422299.16</v>
      </c>
      <c r="D95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21">
      <selection activeCell="D79" sqref="D79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100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117601</v>
      </c>
      <c r="C7" s="24">
        <f>C8+C10+C11+C13+C14+C15+C17+C18+C19+C20</f>
        <v>63493.05399999999</v>
      </c>
      <c r="D7" s="25">
        <f aca="true" t="shared" si="0" ref="D7:D17">C7/B7*100</f>
        <v>53.99023307624934</v>
      </c>
    </row>
    <row r="8" spans="1:4" ht="12.75">
      <c r="A8" s="26" t="s">
        <v>15</v>
      </c>
      <c r="B8" s="27">
        <f>B9</f>
        <v>68670</v>
      </c>
      <c r="C8" s="27">
        <f>C9</f>
        <v>35988.829</v>
      </c>
      <c r="D8" s="25">
        <f t="shared" si="0"/>
        <v>52.40837192369302</v>
      </c>
    </row>
    <row r="9" spans="1:4" ht="12.75">
      <c r="A9" s="28" t="s">
        <v>0</v>
      </c>
      <c r="B9" s="29">
        <v>68670</v>
      </c>
      <c r="C9" s="30">
        <v>35988.829</v>
      </c>
      <c r="D9" s="31">
        <f t="shared" si="0"/>
        <v>52.40837192369302</v>
      </c>
    </row>
    <row r="10" spans="1:4" ht="12.75">
      <c r="A10" s="26" t="s">
        <v>2</v>
      </c>
      <c r="B10" s="24">
        <v>9563</v>
      </c>
      <c r="C10" s="33">
        <v>5531.42</v>
      </c>
      <c r="D10" s="25">
        <f t="shared" si="0"/>
        <v>57.84189062009829</v>
      </c>
    </row>
    <row r="11" spans="1:4" ht="12.75">
      <c r="A11" s="26" t="s">
        <v>3</v>
      </c>
      <c r="B11" s="24">
        <f>B12</f>
        <v>440</v>
      </c>
      <c r="C11" s="24">
        <f>C12</f>
        <v>93.547</v>
      </c>
      <c r="D11" s="25">
        <f t="shared" si="0"/>
        <v>21.26068181818182</v>
      </c>
    </row>
    <row r="12" spans="1:4" ht="12.75">
      <c r="A12" s="28" t="s">
        <v>8</v>
      </c>
      <c r="B12" s="29">
        <v>440</v>
      </c>
      <c r="C12" s="32">
        <v>93.547</v>
      </c>
      <c r="D12" s="31">
        <f t="shared" si="0"/>
        <v>21.26068181818182</v>
      </c>
    </row>
    <row r="13" spans="1:4" ht="12.75">
      <c r="A13" s="26" t="s">
        <v>19</v>
      </c>
      <c r="B13" s="24">
        <v>3400</v>
      </c>
      <c r="C13" s="34">
        <v>1882.18</v>
      </c>
      <c r="D13" s="25">
        <f t="shared" si="0"/>
        <v>55.358235294117655</v>
      </c>
    </row>
    <row r="14" spans="1:4" ht="36">
      <c r="A14" s="26" t="s">
        <v>39</v>
      </c>
      <c r="B14" s="24">
        <v>24665</v>
      </c>
      <c r="C14" s="34">
        <v>12433.408</v>
      </c>
      <c r="D14" s="25">
        <f t="shared" si="0"/>
        <v>50.40911412933306</v>
      </c>
    </row>
    <row r="15" spans="1:4" ht="24">
      <c r="A15" s="26" t="s">
        <v>9</v>
      </c>
      <c r="B15" s="24">
        <f>B16</f>
        <v>230</v>
      </c>
      <c r="C15" s="24">
        <f>C16</f>
        <v>128.811</v>
      </c>
      <c r="D15" s="25">
        <f t="shared" si="0"/>
        <v>56.004782608695656</v>
      </c>
    </row>
    <row r="16" spans="1:4" ht="12.75">
      <c r="A16" s="28" t="s">
        <v>10</v>
      </c>
      <c r="B16" s="29">
        <v>230</v>
      </c>
      <c r="C16" s="32">
        <v>128.811</v>
      </c>
      <c r="D16" s="31">
        <f t="shared" si="0"/>
        <v>56.004782608695656</v>
      </c>
    </row>
    <row r="17" spans="1:4" ht="24">
      <c r="A17" s="26" t="s">
        <v>11</v>
      </c>
      <c r="B17" s="24">
        <v>2880</v>
      </c>
      <c r="C17" s="34">
        <v>1495.782</v>
      </c>
      <c r="D17" s="25">
        <f t="shared" si="0"/>
        <v>51.93687499999999</v>
      </c>
    </row>
    <row r="18" spans="1:4" ht="24">
      <c r="A18" s="26" t="s">
        <v>20</v>
      </c>
      <c r="B18" s="24">
        <v>2850</v>
      </c>
      <c r="C18" s="33">
        <v>2724.904</v>
      </c>
      <c r="D18" s="25" t="s">
        <v>68</v>
      </c>
    </row>
    <row r="19" spans="1:4" ht="12.75">
      <c r="A19" s="26" t="s">
        <v>21</v>
      </c>
      <c r="B19" s="24">
        <v>4903</v>
      </c>
      <c r="C19" s="33">
        <v>3213.208</v>
      </c>
      <c r="D19" s="25">
        <f>C19/B19*100</f>
        <v>65.53554966347134</v>
      </c>
    </row>
    <row r="20" spans="1:4" ht="12.75">
      <c r="A20" s="26" t="s">
        <v>4</v>
      </c>
      <c r="B20" s="24"/>
      <c r="C20" s="33">
        <v>0.965</v>
      </c>
      <c r="D20" s="25" t="s">
        <v>68</v>
      </c>
    </row>
    <row r="21" spans="1:4" ht="12.75">
      <c r="A21" s="26" t="s">
        <v>16</v>
      </c>
      <c r="B21" s="24">
        <f>B22+B27+B28</f>
        <v>1004954.219</v>
      </c>
      <c r="C21" s="24">
        <f>C22+C27+C28</f>
        <v>449643.681</v>
      </c>
      <c r="D21" s="25">
        <f aca="true" t="shared" si="1" ref="D21:D27">C21/B21*100</f>
        <v>44.74270295092915</v>
      </c>
    </row>
    <row r="22" spans="1:4" ht="36">
      <c r="A22" s="28" t="s">
        <v>22</v>
      </c>
      <c r="B22" s="29">
        <f>B23+B24+B25+B26</f>
        <v>983552.719</v>
      </c>
      <c r="C22" s="29">
        <f>C23+C24+C25+C26</f>
        <v>448977.01</v>
      </c>
      <c r="D22" s="31">
        <f t="shared" si="1"/>
        <v>45.64849461821273</v>
      </c>
    </row>
    <row r="23" spans="1:4" ht="24">
      <c r="A23" s="28" t="s">
        <v>23</v>
      </c>
      <c r="B23" s="29">
        <v>369105</v>
      </c>
      <c r="C23" s="32">
        <v>176173.532</v>
      </c>
      <c r="D23" s="31">
        <f t="shared" si="1"/>
        <v>47.72992292166186</v>
      </c>
    </row>
    <row r="24" spans="1:4" ht="24">
      <c r="A24" s="28" t="s">
        <v>24</v>
      </c>
      <c r="B24" s="29">
        <v>95013.565</v>
      </c>
      <c r="C24" s="32">
        <v>2618.648</v>
      </c>
      <c r="D24" s="31">
        <f t="shared" si="1"/>
        <v>2.756078040014602</v>
      </c>
    </row>
    <row r="25" spans="1:4" ht="24">
      <c r="A25" s="28" t="s">
        <v>25</v>
      </c>
      <c r="B25" s="29">
        <v>519434.154</v>
      </c>
      <c r="C25" s="32">
        <v>270184.83</v>
      </c>
      <c r="D25" s="31">
        <f t="shared" si="1"/>
        <v>52.01522231824595</v>
      </c>
    </row>
    <row r="26" spans="1:4" ht="12.75">
      <c r="A26" s="28" t="s">
        <v>26</v>
      </c>
      <c r="B26" s="29"/>
      <c r="C26" s="32"/>
      <c r="D26" s="31" t="e">
        <f t="shared" si="1"/>
        <v>#DIV/0!</v>
      </c>
    </row>
    <row r="27" spans="1:4" ht="12.75">
      <c r="A27" s="28" t="s">
        <v>70</v>
      </c>
      <c r="B27" s="29">
        <v>21401.5</v>
      </c>
      <c r="C27" s="32">
        <v>821.088</v>
      </c>
      <c r="D27" s="31">
        <f t="shared" si="1"/>
        <v>3.836590893161694</v>
      </c>
    </row>
    <row r="28" spans="1:4" ht="48">
      <c r="A28" s="28" t="s">
        <v>71</v>
      </c>
      <c r="B28" s="29"/>
      <c r="C28" s="32">
        <v>-154.417</v>
      </c>
      <c r="D28" s="31"/>
    </row>
    <row r="29" spans="1:4" ht="12.75">
      <c r="A29" s="26" t="s">
        <v>27</v>
      </c>
      <c r="B29" s="24">
        <f>B7+B21</f>
        <v>1122555.219</v>
      </c>
      <c r="C29" s="24">
        <f>C7+C21</f>
        <v>513136.735</v>
      </c>
      <c r="D29" s="25">
        <f>C29/B29*100</f>
        <v>45.71149163219916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60491</v>
      </c>
      <c r="C31" s="34">
        <f>SUM(C32:C38)</f>
        <v>28284.4</v>
      </c>
      <c r="D31" s="44">
        <f aca="true" t="shared" si="2" ref="D31:D36">C31/B31*100</f>
        <v>46.75803012018317</v>
      </c>
    </row>
    <row r="32" spans="1:4" ht="24">
      <c r="A32" s="28" t="s">
        <v>44</v>
      </c>
      <c r="B32" s="30">
        <v>790</v>
      </c>
      <c r="C32" s="32">
        <v>469.9</v>
      </c>
      <c r="D32" s="31">
        <f t="shared" si="2"/>
        <v>59.48101265822785</v>
      </c>
    </row>
    <row r="33" spans="1:4" ht="36">
      <c r="A33" s="28" t="s">
        <v>45</v>
      </c>
      <c r="B33" s="30">
        <v>1287</v>
      </c>
      <c r="C33" s="32">
        <v>670.3</v>
      </c>
      <c r="D33" s="31">
        <f t="shared" si="2"/>
        <v>52.082362082362074</v>
      </c>
    </row>
    <row r="34" spans="1:4" ht="36">
      <c r="A34" s="28" t="s">
        <v>46</v>
      </c>
      <c r="B34" s="30">
        <v>22618.8</v>
      </c>
      <c r="C34" s="32">
        <v>10595.1</v>
      </c>
      <c r="D34" s="31">
        <f t="shared" si="2"/>
        <v>46.84200753355616</v>
      </c>
    </row>
    <row r="35" spans="1:4" ht="12.75">
      <c r="A35" s="28" t="s">
        <v>94</v>
      </c>
      <c r="B35" s="30">
        <v>70.1</v>
      </c>
      <c r="C35" s="32">
        <v>26.1</v>
      </c>
      <c r="D35" s="31">
        <f t="shared" si="2"/>
        <v>37.23252496433667</v>
      </c>
    </row>
    <row r="36" spans="1:4" ht="36">
      <c r="A36" s="28" t="s">
        <v>47</v>
      </c>
      <c r="B36" s="30">
        <v>476</v>
      </c>
      <c r="C36" s="32">
        <v>225.5</v>
      </c>
      <c r="D36" s="31">
        <f t="shared" si="2"/>
        <v>47.37394957983193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34749.1</v>
      </c>
      <c r="C38" s="32">
        <v>16297.5</v>
      </c>
      <c r="D38" s="31">
        <f aca="true" t="shared" si="3" ref="D38:D60">C38/B38*100</f>
        <v>46.900495264625555</v>
      </c>
    </row>
    <row r="39" spans="1:4" ht="12.75">
      <c r="A39" s="26" t="s">
        <v>34</v>
      </c>
      <c r="B39" s="24">
        <f>B40</f>
        <v>1140</v>
      </c>
      <c r="C39" s="24">
        <f>C40</f>
        <v>580</v>
      </c>
      <c r="D39" s="25">
        <f t="shared" si="3"/>
        <v>50.877192982456144</v>
      </c>
    </row>
    <row r="40" spans="1:4" ht="12.75">
      <c r="A40" s="28" t="s">
        <v>50</v>
      </c>
      <c r="B40" s="29">
        <v>1140</v>
      </c>
      <c r="C40" s="32">
        <v>580</v>
      </c>
      <c r="D40" s="25">
        <f t="shared" si="3"/>
        <v>50.877192982456144</v>
      </c>
    </row>
    <row r="41" spans="1:4" ht="24">
      <c r="A41" s="26" t="s">
        <v>13</v>
      </c>
      <c r="B41" s="34">
        <f>B42</f>
        <v>2530.3</v>
      </c>
      <c r="C41" s="34">
        <f>C42</f>
        <v>1064.8</v>
      </c>
      <c r="D41" s="25">
        <f t="shared" si="3"/>
        <v>42.081966565229415</v>
      </c>
    </row>
    <row r="42" spans="1:4" ht="24">
      <c r="A42" s="28" t="s">
        <v>51</v>
      </c>
      <c r="B42" s="30">
        <v>2530.3</v>
      </c>
      <c r="C42" s="32">
        <v>1064.8</v>
      </c>
      <c r="D42" s="31">
        <f t="shared" si="3"/>
        <v>42.081966565229415</v>
      </c>
    </row>
    <row r="43" spans="1:4" ht="12.75">
      <c r="A43" s="26" t="s">
        <v>14</v>
      </c>
      <c r="B43" s="34">
        <f>SUM(B44:B47)</f>
        <v>14262.3</v>
      </c>
      <c r="C43" s="34">
        <f>SUM(C44:C47)</f>
        <v>2970.2000000000003</v>
      </c>
      <c r="D43" s="25">
        <f t="shared" si="3"/>
        <v>20.825533048666767</v>
      </c>
    </row>
    <row r="44" spans="1:4" ht="12.75">
      <c r="A44" s="28" t="s">
        <v>72</v>
      </c>
      <c r="B44" s="30">
        <v>6827.3</v>
      </c>
      <c r="C44" s="32">
        <v>1308.4</v>
      </c>
      <c r="D44" s="31">
        <f t="shared" si="3"/>
        <v>19.164237692792174</v>
      </c>
    </row>
    <row r="45" spans="1:4" ht="12.75">
      <c r="A45" s="28" t="s">
        <v>52</v>
      </c>
      <c r="B45" s="30">
        <v>2295</v>
      </c>
      <c r="C45" s="32">
        <v>1065.7</v>
      </c>
      <c r="D45" s="31">
        <f t="shared" si="3"/>
        <v>46.43572984749456</v>
      </c>
    </row>
    <row r="46" spans="1:4" ht="12.75">
      <c r="A46" s="28" t="s">
        <v>53</v>
      </c>
      <c r="B46" s="30">
        <v>1500</v>
      </c>
      <c r="C46" s="32">
        <v>596.1</v>
      </c>
      <c r="D46" s="31">
        <f t="shared" si="3"/>
        <v>39.74</v>
      </c>
    </row>
    <row r="47" spans="1:4" ht="12.75">
      <c r="A47" s="28" t="s">
        <v>54</v>
      </c>
      <c r="B47" s="30">
        <v>3640</v>
      </c>
      <c r="C47" s="32">
        <v>0</v>
      </c>
      <c r="D47" s="31">
        <f t="shared" si="3"/>
        <v>0</v>
      </c>
    </row>
    <row r="48" spans="1:4" ht="12.75">
      <c r="A48" s="26" t="s">
        <v>5</v>
      </c>
      <c r="B48" s="34">
        <f>SUM(B49:B51)</f>
        <v>16628.7</v>
      </c>
      <c r="C48" s="34">
        <f>SUM(C49:C51)</f>
        <v>7743.9</v>
      </c>
      <c r="D48" s="25">
        <f t="shared" si="3"/>
        <v>46.56948528748489</v>
      </c>
    </row>
    <row r="49" spans="1:4" ht="12.75">
      <c r="A49" s="28" t="s">
        <v>55</v>
      </c>
      <c r="B49" s="30">
        <v>250</v>
      </c>
      <c r="C49" s="32">
        <v>75.9</v>
      </c>
      <c r="D49" s="31">
        <f t="shared" si="3"/>
        <v>30.360000000000003</v>
      </c>
    </row>
    <row r="50" spans="1:4" ht="12.75">
      <c r="A50" s="28" t="s">
        <v>56</v>
      </c>
      <c r="B50" s="30">
        <v>15765.7</v>
      </c>
      <c r="C50" s="32">
        <v>7668</v>
      </c>
      <c r="D50" s="31">
        <f t="shared" si="3"/>
        <v>48.63723145816551</v>
      </c>
    </row>
    <row r="51" spans="1:4" ht="12.75">
      <c r="A51" s="28" t="s">
        <v>90</v>
      </c>
      <c r="B51" s="30">
        <v>613</v>
      </c>
      <c r="C51" s="32">
        <v>0</v>
      </c>
      <c r="D51" s="31">
        <f t="shared" si="3"/>
        <v>0</v>
      </c>
    </row>
    <row r="52" spans="1:4" ht="12.75">
      <c r="A52" s="26" t="s">
        <v>6</v>
      </c>
      <c r="B52" s="34">
        <f>SUM(B53:B57)</f>
        <v>558105.1</v>
      </c>
      <c r="C52" s="34">
        <f>SUM(C53:C57)</f>
        <v>255378.40000000002</v>
      </c>
      <c r="D52" s="25">
        <f t="shared" si="3"/>
        <v>45.75811975199654</v>
      </c>
    </row>
    <row r="53" spans="1:4" ht="12.75">
      <c r="A53" s="28" t="s">
        <v>57</v>
      </c>
      <c r="B53" s="30">
        <v>153137.2</v>
      </c>
      <c r="C53" s="32">
        <v>77118.3</v>
      </c>
      <c r="D53" s="31">
        <f t="shared" si="3"/>
        <v>50.35895915558074</v>
      </c>
    </row>
    <row r="54" spans="1:4" ht="12.75">
      <c r="A54" s="28" t="s">
        <v>58</v>
      </c>
      <c r="B54" s="30">
        <v>334211</v>
      </c>
      <c r="C54" s="32">
        <v>139954.9</v>
      </c>
      <c r="D54" s="31">
        <f t="shared" si="3"/>
        <v>41.87620993923001</v>
      </c>
    </row>
    <row r="55" spans="1:4" ht="12.75">
      <c r="A55" s="28" t="s">
        <v>84</v>
      </c>
      <c r="B55" s="30">
        <v>48994.8</v>
      </c>
      <c r="C55" s="32">
        <v>28016.6</v>
      </c>
      <c r="D55" s="31">
        <f t="shared" si="3"/>
        <v>57.18280307297917</v>
      </c>
    </row>
    <row r="56" spans="1:4" ht="12.75">
      <c r="A56" s="28" t="s">
        <v>59</v>
      </c>
      <c r="B56" s="30">
        <v>700.2</v>
      </c>
      <c r="C56" s="32">
        <v>486.9</v>
      </c>
      <c r="D56" s="31">
        <f t="shared" si="3"/>
        <v>69.53727506426735</v>
      </c>
    </row>
    <row r="57" spans="1:4" ht="12.75">
      <c r="A57" s="28" t="s">
        <v>60</v>
      </c>
      <c r="B57" s="30">
        <v>21061.9</v>
      </c>
      <c r="C57" s="32">
        <v>9801.7</v>
      </c>
      <c r="D57" s="31">
        <f t="shared" si="3"/>
        <v>46.53758682739924</v>
      </c>
    </row>
    <row r="58" spans="1:4" ht="12.75">
      <c r="A58" s="26" t="s">
        <v>35</v>
      </c>
      <c r="B58" s="34">
        <f>SUM(B59:B60)</f>
        <v>108069.79999999999</v>
      </c>
      <c r="C58" s="34">
        <f>SUM(C59:C60)</f>
        <v>51219.100000000006</v>
      </c>
      <c r="D58" s="25">
        <f t="shared" si="3"/>
        <v>47.39446172751315</v>
      </c>
    </row>
    <row r="59" spans="1:4" ht="12.75">
      <c r="A59" s="28" t="s">
        <v>61</v>
      </c>
      <c r="B59" s="30">
        <v>80778.9</v>
      </c>
      <c r="C59" s="32">
        <v>39038.8</v>
      </c>
      <c r="D59" s="31">
        <f t="shared" si="3"/>
        <v>48.32796683292296</v>
      </c>
    </row>
    <row r="60" spans="1:4" ht="12.75">
      <c r="A60" s="28" t="s">
        <v>62</v>
      </c>
      <c r="B60" s="30">
        <v>27290.9</v>
      </c>
      <c r="C60" s="32">
        <v>12180.3</v>
      </c>
      <c r="D60" s="31">
        <f t="shared" si="3"/>
        <v>44.631360636695746</v>
      </c>
    </row>
    <row r="61" spans="1:4" ht="12.75" hidden="1">
      <c r="A61" s="26" t="s">
        <v>91</v>
      </c>
      <c r="B61" s="34">
        <f>B62</f>
        <v>0</v>
      </c>
      <c r="C61" s="34">
        <f>C62</f>
        <v>0</v>
      </c>
      <c r="D61" s="25">
        <v>0</v>
      </c>
    </row>
    <row r="62" spans="1:4" ht="12.75" hidden="1">
      <c r="A62" s="28" t="s">
        <v>92</v>
      </c>
      <c r="B62" s="30">
        <v>0</v>
      </c>
      <c r="C62" s="32">
        <v>0</v>
      </c>
      <c r="D62" s="31">
        <v>0</v>
      </c>
    </row>
    <row r="63" spans="1:4" ht="12.75">
      <c r="A63" s="26" t="s">
        <v>7</v>
      </c>
      <c r="B63" s="34">
        <f>B64+B65+B66+B67+B68</f>
        <v>286724</v>
      </c>
      <c r="C63" s="34">
        <f>C64+C65+C66+C67+C68</f>
        <v>129010.2</v>
      </c>
      <c r="D63" s="25">
        <f aca="true" t="shared" si="4" ref="D63:D77">C63/B63*100</f>
        <v>44.994559227689344</v>
      </c>
    </row>
    <row r="64" spans="1:4" ht="12.75">
      <c r="A64" s="28" t="s">
        <v>63</v>
      </c>
      <c r="B64" s="30">
        <v>1797.4</v>
      </c>
      <c r="C64" s="32">
        <v>958.2</v>
      </c>
      <c r="D64" s="31">
        <f t="shared" si="4"/>
        <v>53.31033715366641</v>
      </c>
    </row>
    <row r="65" spans="1:4" ht="12.75">
      <c r="A65" s="28" t="s">
        <v>64</v>
      </c>
      <c r="B65" s="30">
        <v>68614.1</v>
      </c>
      <c r="C65" s="32">
        <v>33090.6</v>
      </c>
      <c r="D65" s="31">
        <f t="shared" si="4"/>
        <v>48.22711366905635</v>
      </c>
    </row>
    <row r="66" spans="1:4" ht="12.75">
      <c r="A66" s="28" t="s">
        <v>65</v>
      </c>
      <c r="B66" s="30">
        <v>105066.1</v>
      </c>
      <c r="C66" s="32">
        <v>49970.7</v>
      </c>
      <c r="D66" s="31">
        <f t="shared" si="4"/>
        <v>47.56120194810695</v>
      </c>
    </row>
    <row r="67" spans="1:4" ht="12.75">
      <c r="A67" s="28" t="s">
        <v>66</v>
      </c>
      <c r="B67" s="30">
        <v>100805.2</v>
      </c>
      <c r="C67" s="32">
        <v>40059.3</v>
      </c>
      <c r="D67" s="31">
        <f t="shared" si="4"/>
        <v>39.73931900338475</v>
      </c>
    </row>
    <row r="68" spans="1:4" ht="12.75">
      <c r="A68" s="28" t="s">
        <v>67</v>
      </c>
      <c r="B68" s="30">
        <v>10441.2</v>
      </c>
      <c r="C68" s="32">
        <v>4931.4</v>
      </c>
      <c r="D68" s="31">
        <f t="shared" si="4"/>
        <v>47.23020342489369</v>
      </c>
    </row>
    <row r="69" spans="1:4" ht="12.75">
      <c r="A69" s="26" t="s">
        <v>36</v>
      </c>
      <c r="B69" s="24">
        <f>B70+B71</f>
        <v>2757.1</v>
      </c>
      <c r="C69" s="24">
        <f>C70+C71</f>
        <v>1335.1</v>
      </c>
      <c r="D69" s="25">
        <f t="shared" si="4"/>
        <v>48.42406876790831</v>
      </c>
    </row>
    <row r="70" spans="1:4" ht="12.75">
      <c r="A70" s="28" t="s">
        <v>102</v>
      </c>
      <c r="B70" s="29">
        <v>140.6</v>
      </c>
      <c r="C70" s="29">
        <v>0</v>
      </c>
      <c r="D70" s="31">
        <f t="shared" si="4"/>
        <v>0</v>
      </c>
    </row>
    <row r="71" spans="1:4" ht="12.75">
      <c r="A71" s="28" t="s">
        <v>101</v>
      </c>
      <c r="B71" s="29">
        <v>2616.5</v>
      </c>
      <c r="C71" s="29">
        <v>1335.1</v>
      </c>
      <c r="D71" s="31">
        <f t="shared" si="4"/>
        <v>51.02618001146569</v>
      </c>
    </row>
    <row r="72" spans="1:4" ht="12.75">
      <c r="A72" s="26" t="s">
        <v>37</v>
      </c>
      <c r="B72" s="24">
        <v>2684.2</v>
      </c>
      <c r="C72" s="24">
        <v>1159.7</v>
      </c>
      <c r="D72" s="25">
        <f t="shared" si="4"/>
        <v>43.20467923403621</v>
      </c>
    </row>
    <row r="73" spans="1:4" ht="24">
      <c r="A73" s="26" t="s">
        <v>38</v>
      </c>
      <c r="B73" s="24">
        <v>0.4</v>
      </c>
      <c r="C73" s="24">
        <v>0.2</v>
      </c>
      <c r="D73" s="25">
        <f t="shared" si="4"/>
        <v>50</v>
      </c>
    </row>
    <row r="74" spans="1:4" ht="24">
      <c r="A74" s="26" t="s">
        <v>41</v>
      </c>
      <c r="B74" s="24">
        <f>B75+B76</f>
        <v>70007.3</v>
      </c>
      <c r="C74" s="24">
        <f>C75+C76</f>
        <v>29358.8</v>
      </c>
      <c r="D74" s="25">
        <f t="shared" si="4"/>
        <v>41.9367694511858</v>
      </c>
    </row>
    <row r="75" spans="1:4" ht="24">
      <c r="A75" s="28" t="s">
        <v>31</v>
      </c>
      <c r="B75" s="29">
        <v>62859</v>
      </c>
      <c r="C75" s="32">
        <v>26467.5</v>
      </c>
      <c r="D75" s="31">
        <f t="shared" si="4"/>
        <v>42.1061423185224</v>
      </c>
    </row>
    <row r="76" spans="1:4" ht="12.75">
      <c r="A76" s="28" t="s">
        <v>40</v>
      </c>
      <c r="B76" s="29">
        <v>7148.3</v>
      </c>
      <c r="C76" s="32">
        <v>2891.3</v>
      </c>
      <c r="D76" s="31">
        <f t="shared" si="4"/>
        <v>40.44737909712799</v>
      </c>
    </row>
    <row r="77" spans="1:4" ht="12.75">
      <c r="A77" s="26" t="s">
        <v>28</v>
      </c>
      <c r="B77" s="24">
        <f>B31+B39+B41+B43+B48+B52+B58+B61+B63+B69+B72+B73+B74</f>
        <v>1123400.2</v>
      </c>
      <c r="C77" s="24">
        <f>C31+C39+C41+C43+C48+C52+C58+C61+C63+C69+C72+C73+C74</f>
        <v>508104.80000000005</v>
      </c>
      <c r="D77" s="25">
        <f t="shared" si="4"/>
        <v>45.22918902809525</v>
      </c>
    </row>
    <row r="78" spans="1:4" ht="24">
      <c r="A78" s="26" t="s">
        <v>29</v>
      </c>
      <c r="B78" s="30">
        <f>B29-B77</f>
        <v>-844.9809999999125</v>
      </c>
      <c r="C78" s="30">
        <f>C29-C77</f>
        <v>5031.9349999999395</v>
      </c>
      <c r="D78" s="25" t="s">
        <v>107</v>
      </c>
    </row>
    <row r="79" spans="1:4" ht="12.75">
      <c r="A79" s="35"/>
      <c r="B79" s="36" t="s">
        <v>42</v>
      </c>
      <c r="C79" s="37"/>
      <c r="D79" s="9"/>
    </row>
    <row r="80" spans="1:4" ht="12.75">
      <c r="A80" s="38"/>
      <c r="B80" s="39"/>
      <c r="C80" s="40" t="s">
        <v>103</v>
      </c>
      <c r="D80" s="9"/>
    </row>
    <row r="81" spans="1:4" ht="22.5">
      <c r="A81" s="47" t="s">
        <v>1</v>
      </c>
      <c r="B81" s="45" t="s">
        <v>85</v>
      </c>
      <c r="C81" s="46" t="s">
        <v>33</v>
      </c>
      <c r="D81" s="9"/>
    </row>
    <row r="82" spans="1:4" ht="24">
      <c r="A82" s="1" t="s">
        <v>30</v>
      </c>
      <c r="B82" s="6">
        <f>B83+B88</f>
        <v>845</v>
      </c>
      <c r="C82" s="6">
        <f>C83+C88</f>
        <v>-5031.878099999973</v>
      </c>
      <c r="D82" s="9"/>
    </row>
    <row r="83" spans="1:4" ht="24">
      <c r="A83" s="41" t="s">
        <v>95</v>
      </c>
      <c r="B83" s="3">
        <f>B84</f>
        <v>-228</v>
      </c>
      <c r="C83" s="3">
        <v>-114</v>
      </c>
      <c r="D83" s="9"/>
    </row>
    <row r="84" spans="1:4" ht="24">
      <c r="A84" s="2" t="s">
        <v>73</v>
      </c>
      <c r="B84" s="3">
        <v>-228</v>
      </c>
      <c r="C84" s="3">
        <v>-114</v>
      </c>
      <c r="D84" s="18"/>
    </row>
    <row r="85" spans="1:4" ht="36">
      <c r="A85" s="2" t="s">
        <v>74</v>
      </c>
      <c r="B85" s="3">
        <v>-228</v>
      </c>
      <c r="C85" s="3">
        <v>-114</v>
      </c>
      <c r="D85" s="18"/>
    </row>
    <row r="86" spans="1:4" ht="36">
      <c r="A86" s="5" t="s">
        <v>75</v>
      </c>
      <c r="B86" s="3">
        <v>-228</v>
      </c>
      <c r="C86" s="3">
        <v>-114</v>
      </c>
      <c r="D86" s="9"/>
    </row>
    <row r="87" spans="1:4" ht="48">
      <c r="A87" s="5" t="s">
        <v>76</v>
      </c>
      <c r="B87" s="3">
        <v>-228</v>
      </c>
      <c r="C87" s="3">
        <v>-114</v>
      </c>
      <c r="D87" s="18"/>
    </row>
    <row r="88" spans="1:4" ht="12.75">
      <c r="A88" s="8" t="s">
        <v>81</v>
      </c>
      <c r="B88" s="3">
        <f>B89</f>
        <v>1073</v>
      </c>
      <c r="C88" s="3">
        <f>C89</f>
        <v>-4917.878099999973</v>
      </c>
      <c r="D88" s="18"/>
    </row>
    <row r="89" spans="1:4" ht="24">
      <c r="A89" s="5" t="s">
        <v>77</v>
      </c>
      <c r="B89" s="4">
        <f>B90+B94</f>
        <v>1073</v>
      </c>
      <c r="C89" s="4">
        <f>C90+C94</f>
        <v>-4917.878099999973</v>
      </c>
      <c r="D89" s="18"/>
    </row>
    <row r="90" spans="1:4" ht="12.75">
      <c r="A90" s="5" t="s">
        <v>86</v>
      </c>
      <c r="B90" s="4">
        <v>-1122555.22005</v>
      </c>
      <c r="C90" s="7">
        <v>-514561.46313</v>
      </c>
      <c r="D90" s="18"/>
    </row>
    <row r="91" spans="1:4" ht="12.75">
      <c r="A91" s="5" t="s">
        <v>87</v>
      </c>
      <c r="B91" s="4">
        <v>-1122555.22005</v>
      </c>
      <c r="C91" s="7">
        <v>-514561.46313</v>
      </c>
      <c r="D91" s="9"/>
    </row>
    <row r="92" spans="1:4" ht="24.75">
      <c r="A92" s="5" t="s">
        <v>88</v>
      </c>
      <c r="B92" s="4">
        <v>-1122555.22005</v>
      </c>
      <c r="C92" s="7">
        <v>-514561.46313</v>
      </c>
      <c r="D92" s="48"/>
    </row>
    <row r="93" spans="1:4" ht="24.75">
      <c r="A93" s="5" t="s">
        <v>89</v>
      </c>
      <c r="B93" s="4">
        <v>-1122555.22005</v>
      </c>
      <c r="C93" s="7">
        <v>-514561.46313</v>
      </c>
      <c r="D93" s="48"/>
    </row>
    <row r="94" spans="1:4" ht="15">
      <c r="A94" s="5" t="s">
        <v>78</v>
      </c>
      <c r="B94" s="4">
        <v>1123628.22005</v>
      </c>
      <c r="C94" s="7">
        <v>509643.58503</v>
      </c>
      <c r="D94" s="48"/>
    </row>
    <row r="95" spans="1:4" ht="15">
      <c r="A95" s="5" t="s">
        <v>79</v>
      </c>
      <c r="B95" s="4">
        <v>1123628.22005</v>
      </c>
      <c r="C95" s="7">
        <v>509643.58503</v>
      </c>
      <c r="D95" s="48"/>
    </row>
    <row r="96" spans="1:4" ht="24.75">
      <c r="A96" s="5" t="s">
        <v>82</v>
      </c>
      <c r="B96" s="4">
        <v>1123628.22005</v>
      </c>
      <c r="C96" s="7">
        <v>509643.58503</v>
      </c>
      <c r="D96" s="48"/>
    </row>
    <row r="97" spans="1:4" ht="24.75">
      <c r="A97" s="5" t="s">
        <v>80</v>
      </c>
      <c r="B97" s="4">
        <v>1123628.22005</v>
      </c>
      <c r="C97" s="7">
        <v>509643.58503</v>
      </c>
      <c r="D97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55">
      <selection activeCell="B79" sqref="B79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104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118811</v>
      </c>
      <c r="C7" s="24">
        <f>C8+C10+C11+C13+C14+C15+C17+C18+C19+C20</f>
        <v>73715.12</v>
      </c>
      <c r="D7" s="25">
        <f aca="true" t="shared" si="0" ref="D7:D17">C7/B7*100</f>
        <v>62.044019493144575</v>
      </c>
    </row>
    <row r="8" spans="1:4" ht="12.75">
      <c r="A8" s="26" t="s">
        <v>15</v>
      </c>
      <c r="B8" s="27">
        <f>B9</f>
        <v>70880</v>
      </c>
      <c r="C8" s="27">
        <f>C9</f>
        <v>42241.737</v>
      </c>
      <c r="D8" s="25">
        <f t="shared" si="0"/>
        <v>59.59613007900677</v>
      </c>
    </row>
    <row r="9" spans="1:4" ht="12.75">
      <c r="A9" s="28" t="s">
        <v>0</v>
      </c>
      <c r="B9" s="29">
        <v>70880</v>
      </c>
      <c r="C9" s="30">
        <v>42241.737</v>
      </c>
      <c r="D9" s="31">
        <f t="shared" si="0"/>
        <v>59.59613007900677</v>
      </c>
    </row>
    <row r="10" spans="1:4" ht="12.75">
      <c r="A10" s="26" t="s">
        <v>2</v>
      </c>
      <c r="B10" s="24">
        <v>8563</v>
      </c>
      <c r="C10" s="33">
        <v>6524.204</v>
      </c>
      <c r="D10" s="25">
        <f t="shared" si="0"/>
        <v>76.19063412355483</v>
      </c>
    </row>
    <row r="11" spans="1:4" ht="12.75">
      <c r="A11" s="26" t="s">
        <v>3</v>
      </c>
      <c r="B11" s="24">
        <f>B12</f>
        <v>440</v>
      </c>
      <c r="C11" s="24">
        <f>C12</f>
        <v>111.864</v>
      </c>
      <c r="D11" s="25">
        <f t="shared" si="0"/>
        <v>25.423636363636366</v>
      </c>
    </row>
    <row r="12" spans="1:4" ht="12.75">
      <c r="A12" s="28" t="s">
        <v>8</v>
      </c>
      <c r="B12" s="29">
        <v>440</v>
      </c>
      <c r="C12" s="32">
        <v>111.864</v>
      </c>
      <c r="D12" s="31">
        <f t="shared" si="0"/>
        <v>25.423636363636366</v>
      </c>
    </row>
    <row r="13" spans="1:4" ht="12.75">
      <c r="A13" s="26" t="s">
        <v>19</v>
      </c>
      <c r="B13" s="24">
        <v>3400</v>
      </c>
      <c r="C13" s="34">
        <v>2217.081</v>
      </c>
      <c r="D13" s="25">
        <f t="shared" si="0"/>
        <v>65.20826470588236</v>
      </c>
    </row>
    <row r="14" spans="1:4" ht="36">
      <c r="A14" s="26" t="s">
        <v>39</v>
      </c>
      <c r="B14" s="24">
        <v>24665</v>
      </c>
      <c r="C14" s="34">
        <v>14510.162</v>
      </c>
      <c r="D14" s="25">
        <f t="shared" si="0"/>
        <v>58.828956010541255</v>
      </c>
    </row>
    <row r="15" spans="1:4" ht="24">
      <c r="A15" s="26" t="s">
        <v>9</v>
      </c>
      <c r="B15" s="24">
        <f>B16</f>
        <v>230</v>
      </c>
      <c r="C15" s="24">
        <f>C16</f>
        <v>158.417</v>
      </c>
      <c r="D15" s="25">
        <f t="shared" si="0"/>
        <v>68.87695652173913</v>
      </c>
    </row>
    <row r="16" spans="1:4" ht="12.75">
      <c r="A16" s="28" t="s">
        <v>10</v>
      </c>
      <c r="B16" s="29">
        <v>230</v>
      </c>
      <c r="C16" s="32">
        <v>158.417</v>
      </c>
      <c r="D16" s="31">
        <f t="shared" si="0"/>
        <v>68.87695652173913</v>
      </c>
    </row>
    <row r="17" spans="1:4" ht="24">
      <c r="A17" s="26" t="s">
        <v>11</v>
      </c>
      <c r="B17" s="24">
        <v>2880</v>
      </c>
      <c r="C17" s="34">
        <v>1735.163</v>
      </c>
      <c r="D17" s="25">
        <f t="shared" si="0"/>
        <v>60.24871527777778</v>
      </c>
    </row>
    <row r="18" spans="1:4" ht="24">
      <c r="A18" s="26" t="s">
        <v>20</v>
      </c>
      <c r="B18" s="24">
        <v>2850</v>
      </c>
      <c r="C18" s="33">
        <v>2511.404</v>
      </c>
      <c r="D18" s="25" t="s">
        <v>68</v>
      </c>
    </row>
    <row r="19" spans="1:4" ht="12.75">
      <c r="A19" s="26" t="s">
        <v>21</v>
      </c>
      <c r="B19" s="24">
        <v>4903</v>
      </c>
      <c r="C19" s="33">
        <v>3705.088</v>
      </c>
      <c r="D19" s="25">
        <f>C19/B19*100</f>
        <v>75.56777483173568</v>
      </c>
    </row>
    <row r="20" spans="1:4" ht="12.75">
      <c r="A20" s="26" t="s">
        <v>4</v>
      </c>
      <c r="B20" s="24"/>
      <c r="C20" s="33">
        <v>0</v>
      </c>
      <c r="D20" s="25" t="s">
        <v>68</v>
      </c>
    </row>
    <row r="21" spans="1:4" ht="12.75">
      <c r="A21" s="26" t="s">
        <v>16</v>
      </c>
      <c r="B21" s="24">
        <f>B22+B27+B28</f>
        <v>1035578.98</v>
      </c>
      <c r="C21" s="24">
        <f>C22+C27+C28</f>
        <v>534146.8670000001</v>
      </c>
      <c r="D21" s="25">
        <f aca="true" t="shared" si="1" ref="D21:D27">C21/B21*100</f>
        <v>51.57953930273865</v>
      </c>
    </row>
    <row r="22" spans="1:4" ht="36">
      <c r="A22" s="28" t="s">
        <v>22</v>
      </c>
      <c r="B22" s="29">
        <f>B23+B24+B25+B26</f>
        <v>1014422.72</v>
      </c>
      <c r="C22" s="29">
        <f>C23+C24+C25+C26</f>
        <v>533487.7660000001</v>
      </c>
      <c r="D22" s="31">
        <f t="shared" si="1"/>
        <v>52.590281692428974</v>
      </c>
    </row>
    <row r="23" spans="1:4" ht="24">
      <c r="A23" s="28" t="s">
        <v>23</v>
      </c>
      <c r="B23" s="29">
        <v>371105</v>
      </c>
      <c r="C23" s="32">
        <v>208544.732</v>
      </c>
      <c r="D23" s="31">
        <f t="shared" si="1"/>
        <v>56.19561364034438</v>
      </c>
    </row>
    <row r="24" spans="1:4" ht="24">
      <c r="A24" s="28" t="s">
        <v>24</v>
      </c>
      <c r="B24" s="29">
        <v>123883.566</v>
      </c>
      <c r="C24" s="32">
        <v>19187.416</v>
      </c>
      <c r="D24" s="31">
        <f t="shared" si="1"/>
        <v>15.488265812432298</v>
      </c>
    </row>
    <row r="25" spans="1:4" ht="24">
      <c r="A25" s="28" t="s">
        <v>25</v>
      </c>
      <c r="B25" s="29">
        <v>519434.154</v>
      </c>
      <c r="C25" s="32">
        <v>305755.618</v>
      </c>
      <c r="D25" s="31">
        <f t="shared" si="1"/>
        <v>58.86321021547614</v>
      </c>
    </row>
    <row r="26" spans="1:4" ht="12.75">
      <c r="A26" s="28" t="s">
        <v>26</v>
      </c>
      <c r="B26" s="29"/>
      <c r="C26" s="32"/>
      <c r="D26" s="31" t="e">
        <f t="shared" si="1"/>
        <v>#DIV/0!</v>
      </c>
    </row>
    <row r="27" spans="1:4" ht="12.75">
      <c r="A27" s="28" t="s">
        <v>70</v>
      </c>
      <c r="B27" s="29">
        <v>21156.26</v>
      </c>
      <c r="C27" s="32">
        <v>821.088</v>
      </c>
      <c r="D27" s="31">
        <f t="shared" si="1"/>
        <v>3.8810640444010427</v>
      </c>
    </row>
    <row r="28" spans="1:4" ht="48">
      <c r="A28" s="28" t="s">
        <v>71</v>
      </c>
      <c r="B28" s="29"/>
      <c r="C28" s="32">
        <v>-161.987</v>
      </c>
      <c r="D28" s="31"/>
    </row>
    <row r="29" spans="1:4" ht="12.75">
      <c r="A29" s="26" t="s">
        <v>27</v>
      </c>
      <c r="B29" s="24">
        <f>B7+B21</f>
        <v>1154389.98</v>
      </c>
      <c r="C29" s="24">
        <f>C7+C21</f>
        <v>607861.9870000001</v>
      </c>
      <c r="D29" s="25">
        <f>C29/B29*100</f>
        <v>52.65655433010603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60659.399999999994</v>
      </c>
      <c r="C31" s="34">
        <f>SUM(C32:C38)</f>
        <v>33056.3</v>
      </c>
      <c r="D31" s="44">
        <f aca="true" t="shared" si="2" ref="D31:D36">C31/B31*100</f>
        <v>54.49493400857905</v>
      </c>
    </row>
    <row r="32" spans="1:4" ht="24">
      <c r="A32" s="28" t="s">
        <v>44</v>
      </c>
      <c r="B32" s="30">
        <v>790</v>
      </c>
      <c r="C32" s="32">
        <v>522.9</v>
      </c>
      <c r="D32" s="31">
        <f t="shared" si="2"/>
        <v>66.18987341772151</v>
      </c>
    </row>
    <row r="33" spans="1:4" ht="36">
      <c r="A33" s="28" t="s">
        <v>45</v>
      </c>
      <c r="B33" s="30">
        <v>1287</v>
      </c>
      <c r="C33" s="32">
        <v>774.3</v>
      </c>
      <c r="D33" s="31">
        <f t="shared" si="2"/>
        <v>60.16317016317016</v>
      </c>
    </row>
    <row r="34" spans="1:4" ht="36">
      <c r="A34" s="28" t="s">
        <v>46</v>
      </c>
      <c r="B34" s="30">
        <v>22673.6</v>
      </c>
      <c r="C34" s="32">
        <v>12439.8</v>
      </c>
      <c r="D34" s="31">
        <f t="shared" si="2"/>
        <v>54.86468844823936</v>
      </c>
    </row>
    <row r="35" spans="1:4" ht="12.75">
      <c r="A35" s="28" t="s">
        <v>94</v>
      </c>
      <c r="B35" s="30">
        <v>70.1</v>
      </c>
      <c r="C35" s="32">
        <v>26.1</v>
      </c>
      <c r="D35" s="31">
        <f t="shared" si="2"/>
        <v>37.23252496433667</v>
      </c>
    </row>
    <row r="36" spans="1:4" ht="36">
      <c r="A36" s="28" t="s">
        <v>47</v>
      </c>
      <c r="B36" s="30">
        <v>476</v>
      </c>
      <c r="C36" s="32">
        <v>258.2</v>
      </c>
      <c r="D36" s="31">
        <f t="shared" si="2"/>
        <v>54.24369747899159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34862.7</v>
      </c>
      <c r="C38" s="32">
        <v>19035</v>
      </c>
      <c r="D38" s="31">
        <f aca="true" t="shared" si="3" ref="D38:D61">C38/B38*100</f>
        <v>54.599901900885484</v>
      </c>
    </row>
    <row r="39" spans="1:4" ht="12.75">
      <c r="A39" s="26" t="s">
        <v>34</v>
      </c>
      <c r="B39" s="24">
        <f>B40</f>
        <v>1140</v>
      </c>
      <c r="C39" s="24">
        <f>C40</f>
        <v>729.6</v>
      </c>
      <c r="D39" s="25">
        <f t="shared" si="3"/>
        <v>64</v>
      </c>
    </row>
    <row r="40" spans="1:4" ht="12.75">
      <c r="A40" s="28" t="s">
        <v>50</v>
      </c>
      <c r="B40" s="29">
        <v>1140</v>
      </c>
      <c r="C40" s="32">
        <v>729.6</v>
      </c>
      <c r="D40" s="25">
        <f t="shared" si="3"/>
        <v>64</v>
      </c>
    </row>
    <row r="41" spans="1:4" ht="24">
      <c r="A41" s="26" t="s">
        <v>13</v>
      </c>
      <c r="B41" s="34">
        <f>B42</f>
        <v>2530.3</v>
      </c>
      <c r="C41" s="34">
        <f>C42</f>
        <v>1221.5</v>
      </c>
      <c r="D41" s="25">
        <f t="shared" si="3"/>
        <v>48.274908113662406</v>
      </c>
    </row>
    <row r="42" spans="1:4" ht="24">
      <c r="A42" s="28" t="s">
        <v>51</v>
      </c>
      <c r="B42" s="30">
        <v>2530.3</v>
      </c>
      <c r="C42" s="32">
        <v>1221.5</v>
      </c>
      <c r="D42" s="31">
        <f t="shared" si="3"/>
        <v>48.274908113662406</v>
      </c>
    </row>
    <row r="43" spans="1:4" ht="12.75">
      <c r="A43" s="26" t="s">
        <v>14</v>
      </c>
      <c r="B43" s="34">
        <f>SUM(B44:B48)</f>
        <v>30012.3</v>
      </c>
      <c r="C43" s="34">
        <f>SUM(C44:C48)</f>
        <v>3234.4</v>
      </c>
      <c r="D43" s="25">
        <f t="shared" si="3"/>
        <v>10.776914798266045</v>
      </c>
    </row>
    <row r="44" spans="1:4" ht="12.75">
      <c r="A44" s="28" t="s">
        <v>72</v>
      </c>
      <c r="B44" s="30">
        <v>6827.3</v>
      </c>
      <c r="C44" s="32">
        <v>1308.4</v>
      </c>
      <c r="D44" s="31">
        <f t="shared" si="3"/>
        <v>19.164237692792174</v>
      </c>
    </row>
    <row r="45" spans="1:4" ht="12.75">
      <c r="A45" s="28" t="s">
        <v>52</v>
      </c>
      <c r="B45" s="30">
        <v>2295</v>
      </c>
      <c r="C45" s="32">
        <v>1219.1</v>
      </c>
      <c r="D45" s="31">
        <f t="shared" si="3"/>
        <v>53.119825708061</v>
      </c>
    </row>
    <row r="46" spans="1:4" ht="12.75">
      <c r="A46" s="28" t="s">
        <v>53</v>
      </c>
      <c r="B46" s="30">
        <v>1500</v>
      </c>
      <c r="C46" s="32">
        <v>706.9</v>
      </c>
      <c r="D46" s="31">
        <f t="shared" si="3"/>
        <v>47.126666666666665</v>
      </c>
    </row>
    <row r="47" spans="1:4" ht="12.75">
      <c r="A47" s="28" t="s">
        <v>105</v>
      </c>
      <c r="B47" s="30">
        <v>15750</v>
      </c>
      <c r="C47" s="32">
        <v>0</v>
      </c>
      <c r="D47" s="31">
        <f t="shared" si="3"/>
        <v>0</v>
      </c>
    </row>
    <row r="48" spans="1:4" ht="12.75">
      <c r="A48" s="28" t="s">
        <v>54</v>
      </c>
      <c r="B48" s="30">
        <v>3640</v>
      </c>
      <c r="C48" s="32">
        <v>0</v>
      </c>
      <c r="D48" s="31">
        <f t="shared" si="3"/>
        <v>0</v>
      </c>
    </row>
    <row r="49" spans="1:4" ht="12.75">
      <c r="A49" s="26" t="s">
        <v>5</v>
      </c>
      <c r="B49" s="34">
        <f>SUM(B50:B52)</f>
        <v>30498.7</v>
      </c>
      <c r="C49" s="34">
        <f>SUM(C50:C52)</f>
        <v>7997</v>
      </c>
      <c r="D49" s="25">
        <f t="shared" si="3"/>
        <v>26.220789738579022</v>
      </c>
    </row>
    <row r="50" spans="1:4" ht="12.75">
      <c r="A50" s="28" t="s">
        <v>55</v>
      </c>
      <c r="B50" s="30">
        <v>250</v>
      </c>
      <c r="C50" s="32">
        <v>75.9</v>
      </c>
      <c r="D50" s="31">
        <f t="shared" si="3"/>
        <v>30.360000000000003</v>
      </c>
    </row>
    <row r="51" spans="1:4" ht="12.75">
      <c r="A51" s="28" t="s">
        <v>56</v>
      </c>
      <c r="B51" s="30">
        <v>29635.7</v>
      </c>
      <c r="C51" s="32">
        <v>7921.1</v>
      </c>
      <c r="D51" s="31">
        <f t="shared" si="3"/>
        <v>26.7282365525363</v>
      </c>
    </row>
    <row r="52" spans="1:4" ht="12.75">
      <c r="A52" s="28" t="s">
        <v>90</v>
      </c>
      <c r="B52" s="30">
        <v>613</v>
      </c>
      <c r="C52" s="32">
        <v>0</v>
      </c>
      <c r="D52" s="31">
        <f t="shared" si="3"/>
        <v>0</v>
      </c>
    </row>
    <row r="53" spans="1:4" ht="12.75">
      <c r="A53" s="26" t="s">
        <v>6</v>
      </c>
      <c r="B53" s="34">
        <f>SUM(B54:B58)</f>
        <v>560242.1</v>
      </c>
      <c r="C53" s="34">
        <f>SUM(C54:C58)</f>
        <v>292743.2</v>
      </c>
      <c r="D53" s="25">
        <f t="shared" si="3"/>
        <v>52.252981345029234</v>
      </c>
    </row>
    <row r="54" spans="1:4" ht="12.75">
      <c r="A54" s="28" t="s">
        <v>57</v>
      </c>
      <c r="B54" s="30">
        <v>153144.4</v>
      </c>
      <c r="C54" s="32">
        <v>90876.3</v>
      </c>
      <c r="D54" s="31">
        <f t="shared" si="3"/>
        <v>59.34026970623803</v>
      </c>
    </row>
    <row r="55" spans="1:4" ht="12.75">
      <c r="A55" s="28" t="s">
        <v>58</v>
      </c>
      <c r="B55" s="30">
        <v>336193.3</v>
      </c>
      <c r="C55" s="32">
        <v>156786.9</v>
      </c>
      <c r="D55" s="31">
        <f t="shared" si="3"/>
        <v>46.63593831286941</v>
      </c>
    </row>
    <row r="56" spans="1:4" ht="12.75">
      <c r="A56" s="28" t="s">
        <v>84</v>
      </c>
      <c r="B56" s="30">
        <v>49131.7</v>
      </c>
      <c r="C56" s="32">
        <v>31391.3</v>
      </c>
      <c r="D56" s="31">
        <f t="shared" si="3"/>
        <v>63.89215109593196</v>
      </c>
    </row>
    <row r="57" spans="1:4" ht="12.75">
      <c r="A57" s="28" t="s">
        <v>59</v>
      </c>
      <c r="B57" s="30">
        <v>700.3</v>
      </c>
      <c r="C57" s="32">
        <v>611.3</v>
      </c>
      <c r="D57" s="31">
        <f t="shared" si="3"/>
        <v>87.29116093102955</v>
      </c>
    </row>
    <row r="58" spans="1:4" ht="12.75">
      <c r="A58" s="28" t="s">
        <v>60</v>
      </c>
      <c r="B58" s="30">
        <v>21072.4</v>
      </c>
      <c r="C58" s="32">
        <v>13077.4</v>
      </c>
      <c r="D58" s="31">
        <f t="shared" si="3"/>
        <v>62.05937624570528</v>
      </c>
    </row>
    <row r="59" spans="1:4" ht="12.75">
      <c r="A59" s="26" t="s">
        <v>35</v>
      </c>
      <c r="B59" s="34">
        <f>SUM(B60:B61)</f>
        <v>107977.8</v>
      </c>
      <c r="C59" s="34">
        <f>SUM(C60:C61)</f>
        <v>59477</v>
      </c>
      <c r="D59" s="25">
        <f t="shared" si="3"/>
        <v>55.0826188346123</v>
      </c>
    </row>
    <row r="60" spans="1:4" ht="12.75">
      <c r="A60" s="28" t="s">
        <v>61</v>
      </c>
      <c r="B60" s="30">
        <v>80688.6</v>
      </c>
      <c r="C60" s="32">
        <v>45080</v>
      </c>
      <c r="D60" s="31">
        <f t="shared" si="3"/>
        <v>55.869106664386294</v>
      </c>
    </row>
    <row r="61" spans="1:4" ht="12.75">
      <c r="A61" s="28" t="s">
        <v>62</v>
      </c>
      <c r="B61" s="30">
        <v>27289.2</v>
      </c>
      <c r="C61" s="32">
        <v>14397</v>
      </c>
      <c r="D61" s="31">
        <f t="shared" si="3"/>
        <v>52.75713469064684</v>
      </c>
    </row>
    <row r="62" spans="1:4" ht="12.75" hidden="1">
      <c r="A62" s="26" t="s">
        <v>91</v>
      </c>
      <c r="B62" s="34">
        <f>B63</f>
        <v>0</v>
      </c>
      <c r="C62" s="34">
        <f>C63</f>
        <v>0</v>
      </c>
      <c r="D62" s="25">
        <v>0</v>
      </c>
    </row>
    <row r="63" spans="1:4" ht="12.75" hidden="1">
      <c r="A63" s="28" t="s">
        <v>92</v>
      </c>
      <c r="B63" s="30">
        <v>0</v>
      </c>
      <c r="C63" s="32">
        <v>0</v>
      </c>
      <c r="D63" s="31">
        <v>0</v>
      </c>
    </row>
    <row r="64" spans="1:4" ht="12.75">
      <c r="A64" s="26" t="s">
        <v>7</v>
      </c>
      <c r="B64" s="34">
        <f>B65+B66+B67+B68+B69</f>
        <v>286725.5</v>
      </c>
      <c r="C64" s="34">
        <f>C65+C66+C67+C68+C69</f>
        <v>150200.80000000002</v>
      </c>
      <c r="D64" s="25">
        <f aca="true" t="shared" si="4" ref="D64:D78">C64/B64*100</f>
        <v>52.38487682469819</v>
      </c>
    </row>
    <row r="65" spans="1:4" ht="12.75">
      <c r="A65" s="28" t="s">
        <v>63</v>
      </c>
      <c r="B65" s="30">
        <v>1797.4</v>
      </c>
      <c r="C65" s="32">
        <v>1125.3</v>
      </c>
      <c r="D65" s="31">
        <f t="shared" si="4"/>
        <v>62.607099143206845</v>
      </c>
    </row>
    <row r="66" spans="1:4" ht="12.75">
      <c r="A66" s="28" t="s">
        <v>64</v>
      </c>
      <c r="B66" s="30">
        <v>68614.1</v>
      </c>
      <c r="C66" s="32">
        <v>38736.5</v>
      </c>
      <c r="D66" s="31">
        <f t="shared" si="4"/>
        <v>56.45559731891841</v>
      </c>
    </row>
    <row r="67" spans="1:4" ht="12.75">
      <c r="A67" s="28" t="s">
        <v>65</v>
      </c>
      <c r="B67" s="30">
        <v>105066.1</v>
      </c>
      <c r="C67" s="32">
        <v>58093.1</v>
      </c>
      <c r="D67" s="31">
        <f t="shared" si="4"/>
        <v>55.291954303053025</v>
      </c>
    </row>
    <row r="68" spans="1:4" ht="12.75">
      <c r="A68" s="28" t="s">
        <v>66</v>
      </c>
      <c r="B68" s="30">
        <v>100805.2</v>
      </c>
      <c r="C68" s="32">
        <v>46225.3</v>
      </c>
      <c r="D68" s="31">
        <f t="shared" si="4"/>
        <v>45.85606694892724</v>
      </c>
    </row>
    <row r="69" spans="1:4" ht="12.75">
      <c r="A69" s="28" t="s">
        <v>67</v>
      </c>
      <c r="B69" s="30">
        <v>10442.7</v>
      </c>
      <c r="C69" s="32">
        <v>6020.6</v>
      </c>
      <c r="D69" s="31">
        <f t="shared" si="4"/>
        <v>57.65367194307986</v>
      </c>
    </row>
    <row r="70" spans="1:4" ht="12.75">
      <c r="A70" s="26" t="s">
        <v>36</v>
      </c>
      <c r="B70" s="24">
        <f>B71+B72</f>
        <v>2757.1</v>
      </c>
      <c r="C70" s="24">
        <f>C71+C72</f>
        <v>1447.8999999999999</v>
      </c>
      <c r="D70" s="25">
        <f t="shared" si="4"/>
        <v>52.51532407239491</v>
      </c>
    </row>
    <row r="71" spans="1:4" ht="12.75">
      <c r="A71" s="28" t="s">
        <v>102</v>
      </c>
      <c r="B71" s="29">
        <v>140.6</v>
      </c>
      <c r="C71" s="29">
        <v>22.3</v>
      </c>
      <c r="D71" s="31">
        <f t="shared" si="4"/>
        <v>15.86059743954481</v>
      </c>
    </row>
    <row r="72" spans="1:4" ht="12.75">
      <c r="A72" s="28" t="s">
        <v>101</v>
      </c>
      <c r="B72" s="29">
        <v>2616.5</v>
      </c>
      <c r="C72" s="29">
        <v>1425.6</v>
      </c>
      <c r="D72" s="31">
        <f t="shared" si="4"/>
        <v>54.484999044525125</v>
      </c>
    </row>
    <row r="73" spans="1:4" ht="12.75">
      <c r="A73" s="26" t="s">
        <v>37</v>
      </c>
      <c r="B73" s="24">
        <v>2684.2</v>
      </c>
      <c r="C73" s="24">
        <v>1346.6</v>
      </c>
      <c r="D73" s="25">
        <f t="shared" si="4"/>
        <v>50.16764771626555</v>
      </c>
    </row>
    <row r="74" spans="1:4" ht="24">
      <c r="A74" s="26" t="s">
        <v>38</v>
      </c>
      <c r="B74" s="24">
        <v>0.4</v>
      </c>
      <c r="C74" s="24">
        <v>0.2</v>
      </c>
      <c r="D74" s="25">
        <f t="shared" si="4"/>
        <v>50</v>
      </c>
    </row>
    <row r="75" spans="1:4" ht="24">
      <c r="A75" s="26" t="s">
        <v>41</v>
      </c>
      <c r="B75" s="24">
        <f>B76+B77</f>
        <v>70007.2</v>
      </c>
      <c r="C75" s="24">
        <f>C76+C77</f>
        <v>43333.299999999996</v>
      </c>
      <c r="D75" s="25">
        <f t="shared" si="4"/>
        <v>61.89834759853272</v>
      </c>
    </row>
    <row r="76" spans="1:4" ht="24">
      <c r="A76" s="28" t="s">
        <v>31</v>
      </c>
      <c r="B76" s="29">
        <v>62814.9</v>
      </c>
      <c r="C76" s="32">
        <v>39838.7</v>
      </c>
      <c r="D76" s="31">
        <f t="shared" si="4"/>
        <v>63.422372717301144</v>
      </c>
    </row>
    <row r="77" spans="1:4" ht="12.75">
      <c r="A77" s="28" t="s">
        <v>40</v>
      </c>
      <c r="B77" s="29">
        <v>7192.3</v>
      </c>
      <c r="C77" s="32">
        <v>3494.6</v>
      </c>
      <c r="D77" s="31">
        <f t="shared" si="4"/>
        <v>48.588073356228186</v>
      </c>
    </row>
    <row r="78" spans="1:4" ht="12.75">
      <c r="A78" s="26" t="s">
        <v>28</v>
      </c>
      <c r="B78" s="24">
        <f>B31+B39+B41+B43+B49+B53+B59+B62+B64+B70+B73+B74+B75</f>
        <v>1155235</v>
      </c>
      <c r="C78" s="24">
        <f>C31+C39+C41+C43+C49+C53+C59+C62+C64+C70+C73+C74+C75</f>
        <v>594787.8</v>
      </c>
      <c r="D78" s="25">
        <f t="shared" si="4"/>
        <v>51.48630365250361</v>
      </c>
    </row>
    <row r="79" spans="1:4" ht="24">
      <c r="A79" s="26" t="s">
        <v>29</v>
      </c>
      <c r="B79" s="30">
        <f>B29-B78</f>
        <v>-845.0200000000186</v>
      </c>
      <c r="C79" s="30">
        <f>C29-C78</f>
        <v>13074.187000000034</v>
      </c>
      <c r="D79" s="25" t="s">
        <v>107</v>
      </c>
    </row>
    <row r="80" spans="1:4" ht="12.75">
      <c r="A80" s="35"/>
      <c r="B80" s="36" t="s">
        <v>42</v>
      </c>
      <c r="C80" s="37"/>
      <c r="D80" s="9"/>
    </row>
    <row r="81" spans="1:4" ht="12.75">
      <c r="A81" s="38"/>
      <c r="B81" s="39"/>
      <c r="C81" s="40" t="s">
        <v>103</v>
      </c>
      <c r="D81" s="9"/>
    </row>
    <row r="82" spans="1:4" ht="22.5">
      <c r="A82" s="47" t="s">
        <v>1</v>
      </c>
      <c r="B82" s="45" t="s">
        <v>85</v>
      </c>
      <c r="C82" s="46" t="s">
        <v>33</v>
      </c>
      <c r="D82" s="9"/>
    </row>
    <row r="83" spans="1:4" ht="24">
      <c r="A83" s="1" t="s">
        <v>30</v>
      </c>
      <c r="B83" s="6">
        <f>B84+B89</f>
        <v>845</v>
      </c>
      <c r="C83" s="6">
        <f>C84+C89</f>
        <v>-13074.243809999898</v>
      </c>
      <c r="D83" s="9"/>
    </row>
    <row r="84" spans="1:4" ht="24">
      <c r="A84" s="41" t="s">
        <v>95</v>
      </c>
      <c r="B84" s="3">
        <f>B85</f>
        <v>-228</v>
      </c>
      <c r="C84" s="3">
        <v>-133</v>
      </c>
      <c r="D84" s="9"/>
    </row>
    <row r="85" spans="1:4" ht="24">
      <c r="A85" s="2" t="s">
        <v>73</v>
      </c>
      <c r="B85" s="3">
        <v>-228</v>
      </c>
      <c r="C85" s="3">
        <v>-133</v>
      </c>
      <c r="D85" s="18"/>
    </row>
    <row r="86" spans="1:4" ht="36">
      <c r="A86" s="2" t="s">
        <v>74</v>
      </c>
      <c r="B86" s="3">
        <v>-228</v>
      </c>
      <c r="C86" s="3">
        <v>-133</v>
      </c>
      <c r="D86" s="18"/>
    </row>
    <row r="87" spans="1:4" ht="36">
      <c r="A87" s="5" t="s">
        <v>75</v>
      </c>
      <c r="B87" s="3">
        <v>-228</v>
      </c>
      <c r="C87" s="3">
        <v>-133</v>
      </c>
      <c r="D87" s="9"/>
    </row>
    <row r="88" spans="1:4" ht="48">
      <c r="A88" s="5" t="s">
        <v>76</v>
      </c>
      <c r="B88" s="3">
        <v>-228</v>
      </c>
      <c r="C88" s="3">
        <v>-133</v>
      </c>
      <c r="D88" s="18"/>
    </row>
    <row r="89" spans="1:4" ht="12.75">
      <c r="A89" s="8" t="s">
        <v>81</v>
      </c>
      <c r="B89" s="3">
        <f>B90</f>
        <v>1073</v>
      </c>
      <c r="C89" s="3">
        <f>C90</f>
        <v>-12941.243809999898</v>
      </c>
      <c r="D89" s="18"/>
    </row>
    <row r="90" spans="1:4" ht="24">
      <c r="A90" s="5" t="s">
        <v>77</v>
      </c>
      <c r="B90" s="4">
        <f>B91+B95</f>
        <v>1073</v>
      </c>
      <c r="C90" s="4">
        <f>C91+C95</f>
        <v>-12941.243809999898</v>
      </c>
      <c r="D90" s="18"/>
    </row>
    <row r="91" spans="1:4" ht="12.75">
      <c r="A91" s="5" t="s">
        <v>86</v>
      </c>
      <c r="B91" s="4">
        <v>-1154389.98005</v>
      </c>
      <c r="C91" s="7">
        <v>-610027.8738</v>
      </c>
      <c r="D91" s="18"/>
    </row>
    <row r="92" spans="1:4" ht="12.75">
      <c r="A92" s="5" t="s">
        <v>87</v>
      </c>
      <c r="B92" s="4">
        <v>-1154389.98005</v>
      </c>
      <c r="C92" s="7">
        <v>-610027.8738</v>
      </c>
      <c r="D92" s="9"/>
    </row>
    <row r="93" spans="1:4" ht="24.75">
      <c r="A93" s="5" t="s">
        <v>88</v>
      </c>
      <c r="B93" s="4">
        <v>-1154389.98005</v>
      </c>
      <c r="C93" s="7">
        <v>-610027.8738</v>
      </c>
      <c r="D93" s="48"/>
    </row>
    <row r="94" spans="1:4" ht="24.75">
      <c r="A94" s="5" t="s">
        <v>89</v>
      </c>
      <c r="B94" s="4">
        <v>-1154389.98005</v>
      </c>
      <c r="C94" s="7">
        <v>-610027.8738</v>
      </c>
      <c r="D94" s="48"/>
    </row>
    <row r="95" spans="1:4" ht="15">
      <c r="A95" s="5" t="s">
        <v>78</v>
      </c>
      <c r="B95" s="4">
        <v>1155462.98005</v>
      </c>
      <c r="C95" s="7">
        <v>597086.62999</v>
      </c>
      <c r="D95" s="48"/>
    </row>
    <row r="96" spans="1:4" ht="15">
      <c r="A96" s="5" t="s">
        <v>79</v>
      </c>
      <c r="B96" s="4">
        <v>1155462.98005</v>
      </c>
      <c r="C96" s="7">
        <v>597086.62999</v>
      </c>
      <c r="D96" s="48"/>
    </row>
    <row r="97" spans="1:4" ht="24.75">
      <c r="A97" s="5" t="s">
        <v>82</v>
      </c>
      <c r="B97" s="4">
        <v>1155462.98005</v>
      </c>
      <c r="C97" s="7">
        <v>597086.62999</v>
      </c>
      <c r="D97" s="48"/>
    </row>
    <row r="98" spans="1:4" ht="24.75">
      <c r="A98" s="5" t="s">
        <v>80</v>
      </c>
      <c r="B98" s="4">
        <v>1155462.98005</v>
      </c>
      <c r="C98" s="7">
        <v>597086.62999</v>
      </c>
      <c r="D98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0">
      <selection activeCell="C83" sqref="C83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106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118811</v>
      </c>
      <c r="C7" s="24">
        <f>C8+C10+C11+C13+C14+C15+C17+C18+C19+C20</f>
        <v>82849.111</v>
      </c>
      <c r="D7" s="25">
        <f aca="true" t="shared" si="0" ref="D7:D17">C7/B7*100</f>
        <v>69.73185226957101</v>
      </c>
    </row>
    <row r="8" spans="1:4" ht="12.75">
      <c r="A8" s="26" t="s">
        <v>15</v>
      </c>
      <c r="B8" s="27">
        <f>B9</f>
        <v>70880</v>
      </c>
      <c r="C8" s="27">
        <f>C9</f>
        <v>47907.131</v>
      </c>
      <c r="D8" s="25">
        <f t="shared" si="0"/>
        <v>67.58906743792326</v>
      </c>
    </row>
    <row r="9" spans="1:4" ht="12.75">
      <c r="A9" s="28" t="s">
        <v>0</v>
      </c>
      <c r="B9" s="29">
        <v>70880</v>
      </c>
      <c r="C9" s="30">
        <v>47907.131</v>
      </c>
      <c r="D9" s="31">
        <f t="shared" si="0"/>
        <v>67.58906743792326</v>
      </c>
    </row>
    <row r="10" spans="1:4" ht="12.75">
      <c r="A10" s="26" t="s">
        <v>2</v>
      </c>
      <c r="B10" s="24">
        <v>8563</v>
      </c>
      <c r="C10" s="33">
        <v>6672.729</v>
      </c>
      <c r="D10" s="25">
        <f t="shared" si="0"/>
        <v>77.92513137918954</v>
      </c>
    </row>
    <row r="11" spans="1:4" ht="12.75">
      <c r="A11" s="26" t="s">
        <v>3</v>
      </c>
      <c r="B11" s="24">
        <f>B12</f>
        <v>440</v>
      </c>
      <c r="C11" s="24">
        <f>C12</f>
        <v>119.061</v>
      </c>
      <c r="D11" s="25">
        <f t="shared" si="0"/>
        <v>27.05931818181818</v>
      </c>
    </row>
    <row r="12" spans="1:4" ht="12.75">
      <c r="A12" s="28" t="s">
        <v>8</v>
      </c>
      <c r="B12" s="29">
        <v>440</v>
      </c>
      <c r="C12" s="32">
        <v>119.061</v>
      </c>
      <c r="D12" s="31">
        <f t="shared" si="0"/>
        <v>27.05931818181818</v>
      </c>
    </row>
    <row r="13" spans="1:4" ht="12.75">
      <c r="A13" s="26" t="s">
        <v>19</v>
      </c>
      <c r="B13" s="24">
        <v>3400</v>
      </c>
      <c r="C13" s="34">
        <v>2554.996</v>
      </c>
      <c r="D13" s="25">
        <f t="shared" si="0"/>
        <v>75.14694117647059</v>
      </c>
    </row>
    <row r="14" spans="1:4" ht="36">
      <c r="A14" s="26" t="s">
        <v>39</v>
      </c>
      <c r="B14" s="24">
        <v>24665</v>
      </c>
      <c r="C14" s="34">
        <v>16531.439</v>
      </c>
      <c r="D14" s="25">
        <f t="shared" si="0"/>
        <v>67.02387593756333</v>
      </c>
    </row>
    <row r="15" spans="1:4" ht="24">
      <c r="A15" s="26" t="s">
        <v>9</v>
      </c>
      <c r="B15" s="24">
        <f>B16</f>
        <v>230</v>
      </c>
      <c r="C15" s="24">
        <f>C16</f>
        <v>158.417</v>
      </c>
      <c r="D15" s="25">
        <f t="shared" si="0"/>
        <v>68.87695652173913</v>
      </c>
    </row>
    <row r="16" spans="1:4" ht="12.75">
      <c r="A16" s="28" t="s">
        <v>10</v>
      </c>
      <c r="B16" s="29">
        <v>230</v>
      </c>
      <c r="C16" s="32">
        <v>158.417</v>
      </c>
      <c r="D16" s="31">
        <f t="shared" si="0"/>
        <v>68.87695652173913</v>
      </c>
    </row>
    <row r="17" spans="1:4" ht="24">
      <c r="A17" s="26" t="s">
        <v>11</v>
      </c>
      <c r="B17" s="24">
        <v>2880</v>
      </c>
      <c r="C17" s="34">
        <v>2164.073</v>
      </c>
      <c r="D17" s="25">
        <f t="shared" si="0"/>
        <v>75.14142361111111</v>
      </c>
    </row>
    <row r="18" spans="1:4" ht="24">
      <c r="A18" s="26" t="s">
        <v>20</v>
      </c>
      <c r="B18" s="24">
        <v>2850</v>
      </c>
      <c r="C18" s="33">
        <v>2514.846</v>
      </c>
      <c r="D18" s="25" t="s">
        <v>68</v>
      </c>
    </row>
    <row r="19" spans="1:4" ht="12.75">
      <c r="A19" s="26" t="s">
        <v>21</v>
      </c>
      <c r="B19" s="24">
        <v>4903</v>
      </c>
      <c r="C19" s="33">
        <v>4211.498</v>
      </c>
      <c r="D19" s="25">
        <f>C19/B19*100</f>
        <v>85.89634917397511</v>
      </c>
    </row>
    <row r="20" spans="1:4" ht="12.75">
      <c r="A20" s="26" t="s">
        <v>4</v>
      </c>
      <c r="B20" s="24"/>
      <c r="C20" s="33">
        <v>14.921</v>
      </c>
      <c r="D20" s="25" t="s">
        <v>68</v>
      </c>
    </row>
    <row r="21" spans="1:4" ht="12.75">
      <c r="A21" s="26" t="s">
        <v>16</v>
      </c>
      <c r="B21" s="24">
        <f>B22+B27+B28</f>
        <v>1048902.32</v>
      </c>
      <c r="C21" s="24">
        <f>C22+C27+C28</f>
        <v>599496.233</v>
      </c>
      <c r="D21" s="25">
        <f aca="true" t="shared" si="1" ref="D21:D27">C21/B21*100</f>
        <v>57.15462932716174</v>
      </c>
    </row>
    <row r="22" spans="1:4" ht="36">
      <c r="A22" s="28" t="s">
        <v>22</v>
      </c>
      <c r="B22" s="29">
        <f>B23+B24+B25+B26</f>
        <v>1016304.3200000001</v>
      </c>
      <c r="C22" s="29">
        <f>C23+C24+C25+C26</f>
        <v>599016.556</v>
      </c>
      <c r="D22" s="31">
        <f t="shared" si="1"/>
        <v>58.94066808650385</v>
      </c>
    </row>
    <row r="23" spans="1:4" ht="24">
      <c r="A23" s="28" t="s">
        <v>23</v>
      </c>
      <c r="B23" s="29">
        <v>371105</v>
      </c>
      <c r="C23" s="32">
        <v>241360.732</v>
      </c>
      <c r="D23" s="31">
        <f t="shared" si="1"/>
        <v>65.0383939855297</v>
      </c>
    </row>
    <row r="24" spans="1:4" ht="24">
      <c r="A24" s="28" t="s">
        <v>24</v>
      </c>
      <c r="B24" s="29">
        <v>123883.566</v>
      </c>
      <c r="C24" s="32">
        <v>23115.491</v>
      </c>
      <c r="D24" s="31">
        <f t="shared" si="1"/>
        <v>18.659045542812354</v>
      </c>
    </row>
    <row r="25" spans="1:4" ht="24">
      <c r="A25" s="28" t="s">
        <v>25</v>
      </c>
      <c r="B25" s="29">
        <v>521315.754</v>
      </c>
      <c r="C25" s="32">
        <v>334540.333</v>
      </c>
      <c r="D25" s="31">
        <f t="shared" si="1"/>
        <v>64.17230448784788</v>
      </c>
    </row>
    <row r="26" spans="1:4" ht="12.75">
      <c r="A26" s="28" t="s">
        <v>26</v>
      </c>
      <c r="B26" s="29"/>
      <c r="C26" s="32"/>
      <c r="D26" s="31" t="e">
        <f t="shared" si="1"/>
        <v>#DIV/0!</v>
      </c>
    </row>
    <row r="27" spans="1:4" ht="12.75">
      <c r="A27" s="28" t="s">
        <v>70</v>
      </c>
      <c r="B27" s="29">
        <v>32598</v>
      </c>
      <c r="C27" s="32">
        <v>821.088</v>
      </c>
      <c r="D27" s="31">
        <f t="shared" si="1"/>
        <v>2.5188293760353395</v>
      </c>
    </row>
    <row r="28" spans="1:4" ht="48">
      <c r="A28" s="28" t="s">
        <v>71</v>
      </c>
      <c r="B28" s="29"/>
      <c r="C28" s="32">
        <v>-341.411</v>
      </c>
      <c r="D28" s="31"/>
    </row>
    <row r="29" spans="1:4" ht="12.75">
      <c r="A29" s="26" t="s">
        <v>27</v>
      </c>
      <c r="B29" s="24">
        <f>B7+B21</f>
        <v>1167713.32</v>
      </c>
      <c r="C29" s="24">
        <f>C7+C21</f>
        <v>682345.344</v>
      </c>
      <c r="D29" s="25">
        <f>C29/B29*100</f>
        <v>58.43432050599543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62909.575999999994</v>
      </c>
      <c r="C31" s="34">
        <f>SUM(C32:C38)</f>
        <v>37596.751000000004</v>
      </c>
      <c r="D31" s="44">
        <f aca="true" t="shared" si="2" ref="D31:D36">C31/B31*100</f>
        <v>59.76316069909613</v>
      </c>
    </row>
    <row r="32" spans="1:4" ht="24">
      <c r="A32" s="28" t="s">
        <v>44</v>
      </c>
      <c r="B32" s="30">
        <v>790</v>
      </c>
      <c r="C32" s="32">
        <v>584.474</v>
      </c>
      <c r="D32" s="31">
        <f t="shared" si="2"/>
        <v>73.9840506329114</v>
      </c>
    </row>
    <row r="33" spans="1:4" ht="36">
      <c r="A33" s="28" t="s">
        <v>45</v>
      </c>
      <c r="B33" s="30">
        <v>1287</v>
      </c>
      <c r="C33" s="32">
        <v>836.031</v>
      </c>
      <c r="D33" s="31">
        <f t="shared" si="2"/>
        <v>64.95967365967365</v>
      </c>
    </row>
    <row r="34" spans="1:4" ht="36">
      <c r="A34" s="28" t="s">
        <v>46</v>
      </c>
      <c r="B34" s="30">
        <v>22781.278</v>
      </c>
      <c r="C34" s="32">
        <v>14428.66</v>
      </c>
      <c r="D34" s="31">
        <f t="shared" si="2"/>
        <v>63.33560391124677</v>
      </c>
    </row>
    <row r="35" spans="1:4" ht="12.75">
      <c r="A35" s="28" t="s">
        <v>94</v>
      </c>
      <c r="B35" s="30">
        <v>70.1</v>
      </c>
      <c r="C35" s="32">
        <v>26.136</v>
      </c>
      <c r="D35" s="31">
        <f t="shared" si="2"/>
        <v>37.28388017118402</v>
      </c>
    </row>
    <row r="36" spans="1:4" ht="36">
      <c r="A36" s="28" t="s">
        <v>47</v>
      </c>
      <c r="B36" s="30">
        <v>476</v>
      </c>
      <c r="C36" s="32">
        <v>324.447</v>
      </c>
      <c r="D36" s="31">
        <f t="shared" si="2"/>
        <v>68.16113445378151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37005.198</v>
      </c>
      <c r="C38" s="32">
        <v>21397.003</v>
      </c>
      <c r="D38" s="31">
        <f aca="true" t="shared" si="3" ref="D38:D61">C38/B38*100</f>
        <v>57.82161468234814</v>
      </c>
    </row>
    <row r="39" spans="1:4" ht="12.75">
      <c r="A39" s="26" t="s">
        <v>34</v>
      </c>
      <c r="B39" s="24">
        <f>B40</f>
        <v>1310.6</v>
      </c>
      <c r="C39" s="24">
        <f>C40</f>
        <v>800.3</v>
      </c>
      <c r="D39" s="25">
        <f t="shared" si="3"/>
        <v>61.06363497634671</v>
      </c>
    </row>
    <row r="40" spans="1:4" ht="12.75">
      <c r="A40" s="28" t="s">
        <v>50</v>
      </c>
      <c r="B40" s="29">
        <v>1310.6</v>
      </c>
      <c r="C40" s="32">
        <v>800.3</v>
      </c>
      <c r="D40" s="25">
        <f t="shared" si="3"/>
        <v>61.06363497634671</v>
      </c>
    </row>
    <row r="41" spans="1:4" ht="24">
      <c r="A41" s="26" t="s">
        <v>13</v>
      </c>
      <c r="B41" s="34">
        <f>B42</f>
        <v>2530.3</v>
      </c>
      <c r="C41" s="34">
        <f>C42</f>
        <v>1518.688</v>
      </c>
      <c r="D41" s="25">
        <f t="shared" si="3"/>
        <v>60.0200766707505</v>
      </c>
    </row>
    <row r="42" spans="1:4" ht="24">
      <c r="A42" s="28" t="s">
        <v>51</v>
      </c>
      <c r="B42" s="30">
        <v>2530.3</v>
      </c>
      <c r="C42" s="32">
        <v>1518.688</v>
      </c>
      <c r="D42" s="31">
        <f t="shared" si="3"/>
        <v>60.0200766707505</v>
      </c>
    </row>
    <row r="43" spans="1:4" ht="12.75">
      <c r="A43" s="26" t="s">
        <v>14</v>
      </c>
      <c r="B43" s="34">
        <f>SUM(B44:B48)</f>
        <v>30823.099000000002</v>
      </c>
      <c r="C43" s="34">
        <f>SUM(C44:C48)</f>
        <v>3883.203</v>
      </c>
      <c r="D43" s="25">
        <f t="shared" si="3"/>
        <v>12.598353591895481</v>
      </c>
    </row>
    <row r="44" spans="1:4" ht="12.75">
      <c r="A44" s="28" t="s">
        <v>72</v>
      </c>
      <c r="B44" s="30">
        <v>7602.018</v>
      </c>
      <c r="C44" s="32">
        <v>1603.782</v>
      </c>
      <c r="D44" s="31">
        <f t="shared" si="3"/>
        <v>21.09679298312632</v>
      </c>
    </row>
    <row r="45" spans="1:4" ht="12.75">
      <c r="A45" s="28" t="s">
        <v>52</v>
      </c>
      <c r="B45" s="30">
        <v>2331.081</v>
      </c>
      <c r="C45" s="32">
        <v>1398.982</v>
      </c>
      <c r="D45" s="31">
        <f t="shared" si="3"/>
        <v>60.01430237730906</v>
      </c>
    </row>
    <row r="46" spans="1:4" ht="12.75">
      <c r="A46" s="28" t="s">
        <v>53</v>
      </c>
      <c r="B46" s="30">
        <v>1500</v>
      </c>
      <c r="C46" s="32">
        <v>850.439</v>
      </c>
      <c r="D46" s="31">
        <f t="shared" si="3"/>
        <v>56.69593333333333</v>
      </c>
    </row>
    <row r="47" spans="1:4" ht="12.75">
      <c r="A47" s="28" t="s">
        <v>105</v>
      </c>
      <c r="B47" s="30">
        <v>15750</v>
      </c>
      <c r="C47" s="32">
        <v>0</v>
      </c>
      <c r="D47" s="31">
        <f t="shared" si="3"/>
        <v>0</v>
      </c>
    </row>
    <row r="48" spans="1:4" ht="12.75">
      <c r="A48" s="28" t="s">
        <v>54</v>
      </c>
      <c r="B48" s="30">
        <v>3640</v>
      </c>
      <c r="C48" s="32">
        <v>30</v>
      </c>
      <c r="D48" s="31">
        <f t="shared" si="3"/>
        <v>0.8241758241758242</v>
      </c>
    </row>
    <row r="49" spans="1:4" ht="12.75">
      <c r="A49" s="26" t="s">
        <v>5</v>
      </c>
      <c r="B49" s="34">
        <f>SUM(B50:B52)</f>
        <v>34606.922</v>
      </c>
      <c r="C49" s="34">
        <f>SUM(C50:C52)</f>
        <v>10111.947</v>
      </c>
      <c r="D49" s="25">
        <f t="shared" si="3"/>
        <v>29.219434770881964</v>
      </c>
    </row>
    <row r="50" spans="1:4" ht="12.75">
      <c r="A50" s="28" t="s">
        <v>55</v>
      </c>
      <c r="B50" s="30">
        <v>250</v>
      </c>
      <c r="C50" s="32">
        <v>121.495</v>
      </c>
      <c r="D50" s="31">
        <f t="shared" si="3"/>
        <v>48.598</v>
      </c>
    </row>
    <row r="51" spans="1:4" ht="12.75">
      <c r="A51" s="28" t="s">
        <v>56</v>
      </c>
      <c r="B51" s="30">
        <v>33743.922</v>
      </c>
      <c r="C51" s="32">
        <v>9990.452</v>
      </c>
      <c r="D51" s="31">
        <f t="shared" si="3"/>
        <v>29.60667109175987</v>
      </c>
    </row>
    <row r="52" spans="1:4" ht="12.75">
      <c r="A52" s="28" t="s">
        <v>90</v>
      </c>
      <c r="B52" s="30">
        <v>613</v>
      </c>
      <c r="C52" s="32">
        <v>0</v>
      </c>
      <c r="D52" s="31">
        <f t="shared" si="3"/>
        <v>0</v>
      </c>
    </row>
    <row r="53" spans="1:4" ht="12.75">
      <c r="A53" s="26" t="s">
        <v>6</v>
      </c>
      <c r="B53" s="34">
        <f>SUM(B54:B58)</f>
        <v>560744.982</v>
      </c>
      <c r="C53" s="34">
        <f>SUM(C54:C58)</f>
        <v>318765.11500000005</v>
      </c>
      <c r="D53" s="25">
        <f t="shared" si="3"/>
        <v>56.8467173550204</v>
      </c>
    </row>
    <row r="54" spans="1:4" ht="12.75">
      <c r="A54" s="28" t="s">
        <v>57</v>
      </c>
      <c r="B54" s="30">
        <v>152502.333</v>
      </c>
      <c r="C54" s="32">
        <v>100475.218</v>
      </c>
      <c r="D54" s="31">
        <f t="shared" si="3"/>
        <v>65.88438092943797</v>
      </c>
    </row>
    <row r="55" spans="1:4" ht="12.75">
      <c r="A55" s="28" t="s">
        <v>58</v>
      </c>
      <c r="B55" s="30">
        <v>336720.962</v>
      </c>
      <c r="C55" s="32">
        <v>169309.861</v>
      </c>
      <c r="D55" s="31">
        <f t="shared" si="3"/>
        <v>50.28194858863584</v>
      </c>
    </row>
    <row r="56" spans="1:4" ht="12.75">
      <c r="A56" s="28" t="s">
        <v>84</v>
      </c>
      <c r="B56" s="30">
        <v>49641.183</v>
      </c>
      <c r="C56" s="32">
        <v>33356.521</v>
      </c>
      <c r="D56" s="31">
        <f t="shared" si="3"/>
        <v>67.19525801792436</v>
      </c>
    </row>
    <row r="57" spans="1:4" ht="12.75">
      <c r="A57" s="28" t="s">
        <v>59</v>
      </c>
      <c r="B57" s="30">
        <v>693.679</v>
      </c>
      <c r="C57" s="32">
        <v>604.749</v>
      </c>
      <c r="D57" s="31">
        <f t="shared" si="3"/>
        <v>87.17994922723624</v>
      </c>
    </row>
    <row r="58" spans="1:4" ht="12.75">
      <c r="A58" s="28" t="s">
        <v>60</v>
      </c>
      <c r="B58" s="30">
        <v>21186.825</v>
      </c>
      <c r="C58" s="32">
        <v>15018.766</v>
      </c>
      <c r="D58" s="31">
        <f t="shared" si="3"/>
        <v>70.88728962456621</v>
      </c>
    </row>
    <row r="59" spans="1:4" ht="12.75">
      <c r="A59" s="26" t="s">
        <v>35</v>
      </c>
      <c r="B59" s="34">
        <f>SUM(B60:B61)</f>
        <v>111662.10800000001</v>
      </c>
      <c r="C59" s="34">
        <f>SUM(C60:C61)</f>
        <v>69886.42</v>
      </c>
      <c r="D59" s="25">
        <f t="shared" si="3"/>
        <v>62.58740879224669</v>
      </c>
    </row>
    <row r="60" spans="1:4" ht="12.75">
      <c r="A60" s="28" t="s">
        <v>61</v>
      </c>
      <c r="B60" s="30">
        <v>84314.464</v>
      </c>
      <c r="C60" s="32">
        <v>53546.592</v>
      </c>
      <c r="D60" s="31">
        <f t="shared" si="3"/>
        <v>63.50819237847494</v>
      </c>
    </row>
    <row r="61" spans="1:4" ht="12.75">
      <c r="A61" s="28" t="s">
        <v>62</v>
      </c>
      <c r="B61" s="30">
        <v>27347.644</v>
      </c>
      <c r="C61" s="32">
        <v>16339.828</v>
      </c>
      <c r="D61" s="31">
        <f t="shared" si="3"/>
        <v>59.748576513574626</v>
      </c>
    </row>
    <row r="62" spans="1:4" ht="12.75" hidden="1">
      <c r="A62" s="26" t="s">
        <v>91</v>
      </c>
      <c r="B62" s="34">
        <f>B63</f>
        <v>0</v>
      </c>
      <c r="C62" s="34">
        <f>C63</f>
        <v>0</v>
      </c>
      <c r="D62" s="25">
        <v>0</v>
      </c>
    </row>
    <row r="63" spans="1:4" ht="12.75" hidden="1">
      <c r="A63" s="28" t="s">
        <v>92</v>
      </c>
      <c r="B63" s="30">
        <v>0</v>
      </c>
      <c r="C63" s="32">
        <v>0</v>
      </c>
      <c r="D63" s="31">
        <v>0</v>
      </c>
    </row>
    <row r="64" spans="1:4" ht="12.75">
      <c r="A64" s="26" t="s">
        <v>7</v>
      </c>
      <c r="B64" s="34">
        <f>B65+B66+B67+B68+B69</f>
        <v>288543.836</v>
      </c>
      <c r="C64" s="34">
        <f>C65+C66+C67+C68+C69</f>
        <v>172089.24</v>
      </c>
      <c r="D64" s="25">
        <f aca="true" t="shared" si="4" ref="D64:D78">C64/B64*100</f>
        <v>59.640587851615024</v>
      </c>
    </row>
    <row r="65" spans="1:4" ht="12.75">
      <c r="A65" s="28" t="s">
        <v>63</v>
      </c>
      <c r="B65" s="30">
        <v>1797.773</v>
      </c>
      <c r="C65" s="32">
        <v>1292.01</v>
      </c>
      <c r="D65" s="31">
        <f t="shared" si="4"/>
        <v>71.86724909095865</v>
      </c>
    </row>
    <row r="66" spans="1:4" ht="12.75">
      <c r="A66" s="28" t="s">
        <v>64</v>
      </c>
      <c r="B66" s="30">
        <v>68614.1</v>
      </c>
      <c r="C66" s="32">
        <v>44460.108</v>
      </c>
      <c r="D66" s="31">
        <f t="shared" si="4"/>
        <v>64.79733465861972</v>
      </c>
    </row>
    <row r="67" spans="1:4" ht="12.75">
      <c r="A67" s="28" t="s">
        <v>65</v>
      </c>
      <c r="B67" s="30">
        <v>105386.063</v>
      </c>
      <c r="C67" s="32">
        <v>66527.506</v>
      </c>
      <c r="D67" s="31">
        <f t="shared" si="4"/>
        <v>63.12742321534489</v>
      </c>
    </row>
    <row r="68" spans="1:4" ht="12.75">
      <c r="A68" s="28" t="s">
        <v>66</v>
      </c>
      <c r="B68" s="30">
        <v>102196.2</v>
      </c>
      <c r="C68" s="32">
        <v>52881.704</v>
      </c>
      <c r="D68" s="31">
        <f t="shared" si="4"/>
        <v>51.74527428612805</v>
      </c>
    </row>
    <row r="69" spans="1:4" ht="12.75">
      <c r="A69" s="28" t="s">
        <v>67</v>
      </c>
      <c r="B69" s="30">
        <v>10549.7</v>
      </c>
      <c r="C69" s="32">
        <v>6927.912</v>
      </c>
      <c r="D69" s="31">
        <f t="shared" si="4"/>
        <v>65.6692796951572</v>
      </c>
    </row>
    <row r="70" spans="1:4" ht="12.75">
      <c r="A70" s="26" t="s">
        <v>36</v>
      </c>
      <c r="B70" s="24">
        <f>B71+B72</f>
        <v>2735.054</v>
      </c>
      <c r="C70" s="24">
        <f>C71+C72</f>
        <v>1739.343</v>
      </c>
      <c r="D70" s="25">
        <f t="shared" si="4"/>
        <v>63.59446650779107</v>
      </c>
    </row>
    <row r="71" spans="1:4" ht="12.75">
      <c r="A71" s="28" t="s">
        <v>102</v>
      </c>
      <c r="B71" s="29">
        <v>118.554</v>
      </c>
      <c r="C71" s="29">
        <v>92.19</v>
      </c>
      <c r="D71" s="31">
        <f t="shared" si="4"/>
        <v>77.76203249152285</v>
      </c>
    </row>
    <row r="72" spans="1:4" ht="12.75">
      <c r="A72" s="28" t="s">
        <v>101</v>
      </c>
      <c r="B72" s="29">
        <v>2616.5</v>
      </c>
      <c r="C72" s="29">
        <v>1647.153</v>
      </c>
      <c r="D72" s="31">
        <f t="shared" si="4"/>
        <v>62.95253200840818</v>
      </c>
    </row>
    <row r="73" spans="1:4" ht="12.75">
      <c r="A73" s="26" t="s">
        <v>37</v>
      </c>
      <c r="B73" s="24">
        <v>2684.2</v>
      </c>
      <c r="C73" s="24">
        <v>1601.517</v>
      </c>
      <c r="D73" s="25">
        <f t="shared" si="4"/>
        <v>59.66459280232472</v>
      </c>
    </row>
    <row r="74" spans="1:4" ht="24">
      <c r="A74" s="26" t="s">
        <v>38</v>
      </c>
      <c r="B74" s="24">
        <v>0.4</v>
      </c>
      <c r="C74" s="24">
        <v>0.235</v>
      </c>
      <c r="D74" s="25">
        <f t="shared" si="4"/>
        <v>58.74999999999999</v>
      </c>
    </row>
    <row r="75" spans="1:4" ht="24">
      <c r="A75" s="26" t="s">
        <v>41</v>
      </c>
      <c r="B75" s="24">
        <f>B76+B77</f>
        <v>70007.238</v>
      </c>
      <c r="C75" s="24">
        <f>C76+C77</f>
        <v>50067.80100000001</v>
      </c>
      <c r="D75" s="25">
        <f t="shared" si="4"/>
        <v>71.51803503517738</v>
      </c>
    </row>
    <row r="76" spans="1:4" ht="24">
      <c r="A76" s="28" t="s">
        <v>31</v>
      </c>
      <c r="B76" s="29">
        <v>62740.247</v>
      </c>
      <c r="C76" s="32">
        <v>45949.014</v>
      </c>
      <c r="D76" s="31">
        <f t="shared" si="4"/>
        <v>73.23690325924282</v>
      </c>
    </row>
    <row r="77" spans="1:4" ht="12.75">
      <c r="A77" s="28" t="s">
        <v>40</v>
      </c>
      <c r="B77" s="29">
        <v>7266.991</v>
      </c>
      <c r="C77" s="32">
        <v>4118.787</v>
      </c>
      <c r="D77" s="31">
        <f t="shared" si="4"/>
        <v>56.67802533400689</v>
      </c>
    </row>
    <row r="78" spans="1:4" ht="12.75">
      <c r="A78" s="26" t="s">
        <v>28</v>
      </c>
      <c r="B78" s="24">
        <f>B31+B39+B41+B43+B49+B53+B59+B62+B64+B70+B73+B74+B75</f>
        <v>1168558.3149999997</v>
      </c>
      <c r="C78" s="24">
        <f>C31+C39+C41+C43+C49+C53+C59+C62+C64+C70+C73+C74+C75</f>
        <v>668060.56</v>
      </c>
      <c r="D78" s="25">
        <f t="shared" si="4"/>
        <v>57.16963812798681</v>
      </c>
    </row>
    <row r="79" spans="1:4" ht="24">
      <c r="A79" s="26" t="s">
        <v>29</v>
      </c>
      <c r="B79" s="30">
        <f>B29-B78</f>
        <v>-844.9949999996461</v>
      </c>
      <c r="C79" s="30">
        <f>C29-C78</f>
        <v>14284.783999999985</v>
      </c>
      <c r="D79" s="25" t="s">
        <v>107</v>
      </c>
    </row>
    <row r="80" spans="1:4" ht="12.75">
      <c r="A80" s="35"/>
      <c r="B80" s="36" t="s">
        <v>42</v>
      </c>
      <c r="C80" s="37"/>
      <c r="D80" s="9"/>
    </row>
    <row r="81" spans="1:4" ht="12.75">
      <c r="A81" s="38"/>
      <c r="B81" s="39"/>
      <c r="C81" s="40" t="s">
        <v>103</v>
      </c>
      <c r="D81" s="9"/>
    </row>
    <row r="82" spans="1:4" ht="22.5">
      <c r="A82" s="47" t="s">
        <v>1</v>
      </c>
      <c r="B82" s="45" t="s">
        <v>85</v>
      </c>
      <c r="C82" s="46" t="s">
        <v>33</v>
      </c>
      <c r="D82" s="9"/>
    </row>
    <row r="83" spans="1:4" ht="24">
      <c r="A83" s="1" t="s">
        <v>30</v>
      </c>
      <c r="B83" s="6">
        <f>B84+B89</f>
        <v>845</v>
      </c>
      <c r="C83" s="6">
        <f>C84+C89</f>
        <v>-14284.774999999907</v>
      </c>
      <c r="D83" s="9"/>
    </row>
    <row r="84" spans="1:4" ht="24">
      <c r="A84" s="41" t="s">
        <v>95</v>
      </c>
      <c r="B84" s="3">
        <f>B85</f>
        <v>-228</v>
      </c>
      <c r="C84" s="3">
        <f>C85</f>
        <v>-152</v>
      </c>
      <c r="D84" s="9"/>
    </row>
    <row r="85" spans="1:4" ht="24">
      <c r="A85" s="2" t="s">
        <v>73</v>
      </c>
      <c r="B85" s="3">
        <v>-228</v>
      </c>
      <c r="C85" s="3">
        <v>-152</v>
      </c>
      <c r="D85" s="18"/>
    </row>
    <row r="86" spans="1:4" ht="36">
      <c r="A86" s="2" t="s">
        <v>74</v>
      </c>
      <c r="B86" s="3">
        <v>-228</v>
      </c>
      <c r="C86" s="3">
        <v>-152</v>
      </c>
      <c r="D86" s="18"/>
    </row>
    <row r="87" spans="1:4" ht="36">
      <c r="A87" s="5" t="s">
        <v>75</v>
      </c>
      <c r="B87" s="3">
        <v>-228</v>
      </c>
      <c r="C87" s="3">
        <v>-152</v>
      </c>
      <c r="D87" s="9"/>
    </row>
    <row r="88" spans="1:4" ht="48">
      <c r="A88" s="5" t="s">
        <v>76</v>
      </c>
      <c r="B88" s="3">
        <v>-228</v>
      </c>
      <c r="C88" s="3">
        <v>-152</v>
      </c>
      <c r="D88" s="18"/>
    </row>
    <row r="89" spans="1:4" ht="12.75">
      <c r="A89" s="8" t="s">
        <v>81</v>
      </c>
      <c r="B89" s="3">
        <f>B90</f>
        <v>1073</v>
      </c>
      <c r="C89" s="3">
        <f>C90</f>
        <v>-14132.774999999907</v>
      </c>
      <c r="D89" s="18"/>
    </row>
    <row r="90" spans="1:4" ht="24">
      <c r="A90" s="5" t="s">
        <v>77</v>
      </c>
      <c r="B90" s="4">
        <f>B91+B95</f>
        <v>1073</v>
      </c>
      <c r="C90" s="4">
        <f>C91+C95</f>
        <v>-14132.774999999907</v>
      </c>
      <c r="D90" s="18"/>
    </row>
    <row r="91" spans="1:4" ht="12.75">
      <c r="A91" s="5" t="s">
        <v>86</v>
      </c>
      <c r="B91" s="4">
        <v>-1167713.32</v>
      </c>
      <c r="C91" s="7">
        <v>-684707.798</v>
      </c>
      <c r="D91" s="18"/>
    </row>
    <row r="92" spans="1:4" ht="12.75">
      <c r="A92" s="5" t="s">
        <v>87</v>
      </c>
      <c r="B92" s="4">
        <v>-1167713.32</v>
      </c>
      <c r="C92" s="7">
        <v>-684707.798</v>
      </c>
      <c r="D92" s="9"/>
    </row>
    <row r="93" spans="1:4" ht="24.75">
      <c r="A93" s="5" t="s">
        <v>88</v>
      </c>
      <c r="B93" s="4">
        <v>-1167713.32</v>
      </c>
      <c r="C93" s="7">
        <v>-684707.798</v>
      </c>
      <c r="D93" s="48"/>
    </row>
    <row r="94" spans="1:4" ht="24.75">
      <c r="A94" s="5" t="s">
        <v>89</v>
      </c>
      <c r="B94" s="4">
        <v>-1167713.32</v>
      </c>
      <c r="C94" s="7">
        <v>-684707.798</v>
      </c>
      <c r="D94" s="48"/>
    </row>
    <row r="95" spans="1:4" ht="15">
      <c r="A95" s="5" t="s">
        <v>78</v>
      </c>
      <c r="B95" s="4">
        <v>1168786.32</v>
      </c>
      <c r="C95" s="7">
        <v>670575.023</v>
      </c>
      <c r="D95" s="48"/>
    </row>
    <row r="96" spans="1:4" ht="15">
      <c r="A96" s="5" t="s">
        <v>79</v>
      </c>
      <c r="B96" s="4">
        <v>1168786.32</v>
      </c>
      <c r="C96" s="7">
        <v>670575.023</v>
      </c>
      <c r="D96" s="48"/>
    </row>
    <row r="97" spans="1:4" ht="24.75">
      <c r="A97" s="5" t="s">
        <v>82</v>
      </c>
      <c r="B97" s="4">
        <v>1168786.32</v>
      </c>
      <c r="C97" s="7">
        <v>670575.023</v>
      </c>
      <c r="D97" s="48"/>
    </row>
    <row r="98" spans="1:4" ht="24.75">
      <c r="A98" s="5" t="s">
        <v>80</v>
      </c>
      <c r="B98" s="4">
        <v>1168786.32</v>
      </c>
      <c r="C98" s="7">
        <v>670575.023</v>
      </c>
      <c r="D98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1">
      <selection activeCell="F9" sqref="F9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53" t="s">
        <v>43</v>
      </c>
      <c r="B1" s="58"/>
      <c r="C1" s="58"/>
      <c r="D1" s="58"/>
    </row>
    <row r="2" spans="1:4" ht="15.75">
      <c r="A2" s="55" t="s">
        <v>83</v>
      </c>
      <c r="B2" s="59"/>
      <c r="C2" s="59"/>
      <c r="D2" s="59"/>
    </row>
    <row r="3" spans="1:4" ht="15.75">
      <c r="A3" s="57" t="s">
        <v>108</v>
      </c>
      <c r="B3" s="59"/>
      <c r="C3" s="59"/>
      <c r="D3" s="59"/>
    </row>
    <row r="4" spans="1:4" ht="15.75" thickBot="1">
      <c r="A4" s="11"/>
      <c r="B4" s="12"/>
      <c r="C4" s="13"/>
      <c r="D4" s="9" t="s">
        <v>69</v>
      </c>
    </row>
    <row r="5" spans="1:4" ht="15.75" thickBot="1">
      <c r="A5" s="14" t="s">
        <v>1</v>
      </c>
      <c r="B5" s="15" t="s">
        <v>32</v>
      </c>
      <c r="C5" s="16" t="s">
        <v>33</v>
      </c>
      <c r="D5" s="17" t="s">
        <v>17</v>
      </c>
    </row>
    <row r="6" spans="1:4" ht="13.5" thickBot="1">
      <c r="A6" s="19">
        <v>1</v>
      </c>
      <c r="B6" s="20">
        <v>2</v>
      </c>
      <c r="C6" s="21">
        <v>3</v>
      </c>
      <c r="D6" s="22">
        <v>4</v>
      </c>
    </row>
    <row r="7" spans="1:4" ht="12.75">
      <c r="A7" s="23" t="s">
        <v>18</v>
      </c>
      <c r="B7" s="24">
        <f>B8+B10+B11+B13+B14+B15+B17+B18+B19+B20</f>
        <v>118883</v>
      </c>
      <c r="C7" s="24">
        <f>C8+C10+C11+C13+C14+C15+C17+C18+C19+C20</f>
        <v>92503.926</v>
      </c>
      <c r="D7" s="25">
        <f aca="true" t="shared" si="0" ref="D7:D17">C7/B7*100</f>
        <v>77.81089474525375</v>
      </c>
    </row>
    <row r="8" spans="1:4" ht="12.75">
      <c r="A8" s="26" t="s">
        <v>15</v>
      </c>
      <c r="B8" s="27">
        <f>B9</f>
        <v>70880</v>
      </c>
      <c r="C8" s="27">
        <f>C9</f>
        <v>54279.343</v>
      </c>
      <c r="D8" s="25">
        <f t="shared" si="0"/>
        <v>76.5792085214447</v>
      </c>
    </row>
    <row r="9" spans="1:4" ht="12.75">
      <c r="A9" s="28" t="s">
        <v>0</v>
      </c>
      <c r="B9" s="29">
        <v>70880</v>
      </c>
      <c r="C9" s="30">
        <v>54279.343</v>
      </c>
      <c r="D9" s="31">
        <f t="shared" si="0"/>
        <v>76.5792085214447</v>
      </c>
    </row>
    <row r="10" spans="1:4" ht="12.75">
      <c r="A10" s="26" t="s">
        <v>2</v>
      </c>
      <c r="B10" s="24">
        <v>8563</v>
      </c>
      <c r="C10" s="33">
        <v>6747.779</v>
      </c>
      <c r="D10" s="25">
        <f t="shared" si="0"/>
        <v>78.80157655027445</v>
      </c>
    </row>
    <row r="11" spans="1:4" ht="12.75">
      <c r="A11" s="26" t="s">
        <v>3</v>
      </c>
      <c r="B11" s="24">
        <f>B12</f>
        <v>440</v>
      </c>
      <c r="C11" s="24">
        <f>C12</f>
        <v>144.897</v>
      </c>
      <c r="D11" s="25">
        <f t="shared" si="0"/>
        <v>32.93113636363636</v>
      </c>
    </row>
    <row r="12" spans="1:4" ht="12.75">
      <c r="A12" s="28" t="s">
        <v>8</v>
      </c>
      <c r="B12" s="29">
        <v>440</v>
      </c>
      <c r="C12" s="32">
        <v>144.897</v>
      </c>
      <c r="D12" s="31">
        <f t="shared" si="0"/>
        <v>32.93113636363636</v>
      </c>
    </row>
    <row r="13" spans="1:4" ht="12.75">
      <c r="A13" s="26" t="s">
        <v>19</v>
      </c>
      <c r="B13" s="24">
        <v>3472</v>
      </c>
      <c r="C13" s="34">
        <v>2866.712</v>
      </c>
      <c r="D13" s="25">
        <f t="shared" si="0"/>
        <v>82.56658986175115</v>
      </c>
    </row>
    <row r="14" spans="1:4" ht="36">
      <c r="A14" s="26" t="s">
        <v>39</v>
      </c>
      <c r="B14" s="24">
        <v>24665</v>
      </c>
      <c r="C14" s="34">
        <v>18642.915</v>
      </c>
      <c r="D14" s="25">
        <f t="shared" si="0"/>
        <v>75.58449219541862</v>
      </c>
    </row>
    <row r="15" spans="1:4" ht="24">
      <c r="A15" s="26" t="s">
        <v>9</v>
      </c>
      <c r="B15" s="24">
        <f>B16</f>
        <v>230</v>
      </c>
      <c r="C15" s="24">
        <f>C16</f>
        <v>159.204</v>
      </c>
      <c r="D15" s="25">
        <f t="shared" si="0"/>
        <v>69.21913043478261</v>
      </c>
    </row>
    <row r="16" spans="1:4" ht="12.75">
      <c r="A16" s="28" t="s">
        <v>10</v>
      </c>
      <c r="B16" s="29">
        <v>230</v>
      </c>
      <c r="C16" s="32">
        <v>159.204</v>
      </c>
      <c r="D16" s="31">
        <f t="shared" si="0"/>
        <v>69.21913043478261</v>
      </c>
    </row>
    <row r="17" spans="1:4" ht="24">
      <c r="A17" s="26" t="s">
        <v>11</v>
      </c>
      <c r="B17" s="24">
        <v>2880</v>
      </c>
      <c r="C17" s="34">
        <v>2411.619</v>
      </c>
      <c r="D17" s="25">
        <f t="shared" si="0"/>
        <v>83.73677083333334</v>
      </c>
    </row>
    <row r="18" spans="1:4" ht="24">
      <c r="A18" s="26" t="s">
        <v>20</v>
      </c>
      <c r="B18" s="24">
        <v>2850</v>
      </c>
      <c r="C18" s="33">
        <v>2524.981</v>
      </c>
      <c r="D18" s="25" t="s">
        <v>68</v>
      </c>
    </row>
    <row r="19" spans="1:4" ht="12.75">
      <c r="A19" s="26" t="s">
        <v>21</v>
      </c>
      <c r="B19" s="24">
        <v>4903</v>
      </c>
      <c r="C19" s="33">
        <v>4725.776</v>
      </c>
      <c r="D19" s="25">
        <f>C19/B19*100</f>
        <v>96.38539669590045</v>
      </c>
    </row>
    <row r="20" spans="1:4" ht="12.75">
      <c r="A20" s="26" t="s">
        <v>4</v>
      </c>
      <c r="B20" s="24"/>
      <c r="C20" s="33">
        <v>0.7</v>
      </c>
      <c r="D20" s="25" t="s">
        <v>68</v>
      </c>
    </row>
    <row r="21" spans="1:4" ht="12.75">
      <c r="A21" s="26" t="s">
        <v>16</v>
      </c>
      <c r="B21" s="24">
        <f>B22+B27+B28</f>
        <v>1051922.32</v>
      </c>
      <c r="C21" s="24">
        <f>C22+C27+C28</f>
        <v>678265.493</v>
      </c>
      <c r="D21" s="25">
        <f aca="true" t="shared" si="1" ref="D21:D27">C21/B21*100</f>
        <v>64.47866730311416</v>
      </c>
    </row>
    <row r="22" spans="1:4" ht="36">
      <c r="A22" s="28" t="s">
        <v>22</v>
      </c>
      <c r="B22" s="29">
        <f>B23+B24+B25+B26</f>
        <v>1016304.3200000001</v>
      </c>
      <c r="C22" s="29">
        <f>C23+C24+C25+C26</f>
        <v>677782.2270000001</v>
      </c>
      <c r="D22" s="31">
        <f t="shared" si="1"/>
        <v>66.69087335966456</v>
      </c>
    </row>
    <row r="23" spans="1:4" ht="24">
      <c r="A23" s="28" t="s">
        <v>23</v>
      </c>
      <c r="B23" s="29">
        <v>371105</v>
      </c>
      <c r="C23" s="32">
        <v>270163.732</v>
      </c>
      <c r="D23" s="31">
        <f t="shared" si="1"/>
        <v>72.79980921841528</v>
      </c>
    </row>
    <row r="24" spans="1:4" ht="24">
      <c r="A24" s="28" t="s">
        <v>24</v>
      </c>
      <c r="B24" s="29">
        <v>123883.566</v>
      </c>
      <c r="C24" s="32">
        <v>23832.117</v>
      </c>
      <c r="D24" s="31">
        <f t="shared" si="1"/>
        <v>19.237512907886423</v>
      </c>
    </row>
    <row r="25" spans="1:4" ht="24">
      <c r="A25" s="28" t="s">
        <v>25</v>
      </c>
      <c r="B25" s="29">
        <v>521315.754</v>
      </c>
      <c r="C25" s="32">
        <v>383786.378</v>
      </c>
      <c r="D25" s="31">
        <f t="shared" si="1"/>
        <v>73.61879533761415</v>
      </c>
    </row>
    <row r="26" spans="1:4" ht="12.75">
      <c r="A26" s="28" t="s">
        <v>26</v>
      </c>
      <c r="B26" s="29"/>
      <c r="C26" s="32"/>
      <c r="D26" s="31" t="e">
        <f t="shared" si="1"/>
        <v>#DIV/0!</v>
      </c>
    </row>
    <row r="27" spans="1:4" ht="12.75">
      <c r="A27" s="28" t="s">
        <v>70</v>
      </c>
      <c r="B27" s="29">
        <v>35618</v>
      </c>
      <c r="C27" s="32">
        <v>831.088</v>
      </c>
      <c r="D27" s="31">
        <f t="shared" si="1"/>
        <v>2.333337076758942</v>
      </c>
    </row>
    <row r="28" spans="1:4" ht="48">
      <c r="A28" s="28" t="s">
        <v>71</v>
      </c>
      <c r="B28" s="29"/>
      <c r="C28" s="32">
        <v>-347.822</v>
      </c>
      <c r="D28" s="31"/>
    </row>
    <row r="29" spans="1:4" ht="12.75">
      <c r="A29" s="26" t="s">
        <v>27</v>
      </c>
      <c r="B29" s="24">
        <f>B7+B21</f>
        <v>1170805.32</v>
      </c>
      <c r="C29" s="24">
        <f>C7+C21</f>
        <v>770769.419</v>
      </c>
      <c r="D29" s="25">
        <f>C29/B29*100</f>
        <v>65.83241516189898</v>
      </c>
    </row>
    <row r="30" spans="1:4" ht="12.75">
      <c r="A30" s="42"/>
      <c r="B30" s="43"/>
      <c r="C30" s="43"/>
      <c r="D30" s="44"/>
    </row>
    <row r="31" spans="1:4" ht="12.75">
      <c r="A31" s="42" t="s">
        <v>12</v>
      </c>
      <c r="B31" s="34">
        <f>SUM(B32:B38)</f>
        <v>65774.141</v>
      </c>
      <c r="C31" s="34">
        <f>SUM(C32:C38)</f>
        <v>42757.259000000005</v>
      </c>
      <c r="D31" s="44">
        <f aca="true" t="shared" si="2" ref="D31:D36">C31/B31*100</f>
        <v>65.00618381317972</v>
      </c>
    </row>
    <row r="32" spans="1:4" ht="24">
      <c r="A32" s="28" t="s">
        <v>44</v>
      </c>
      <c r="B32" s="30">
        <v>790</v>
      </c>
      <c r="C32" s="32">
        <v>694.725</v>
      </c>
      <c r="D32" s="31">
        <f t="shared" si="2"/>
        <v>87.93987341772153</v>
      </c>
    </row>
    <row r="33" spans="1:4" ht="36">
      <c r="A33" s="28" t="s">
        <v>45</v>
      </c>
      <c r="B33" s="30">
        <v>1287</v>
      </c>
      <c r="C33" s="32">
        <v>938.971</v>
      </c>
      <c r="D33" s="31">
        <f t="shared" si="2"/>
        <v>72.95811965811966</v>
      </c>
    </row>
    <row r="34" spans="1:4" ht="36">
      <c r="A34" s="28" t="s">
        <v>46</v>
      </c>
      <c r="B34" s="30">
        <v>23211.456</v>
      </c>
      <c r="C34" s="32">
        <v>16369.888</v>
      </c>
      <c r="D34" s="31">
        <f t="shared" si="2"/>
        <v>70.52503729193033</v>
      </c>
    </row>
    <row r="35" spans="1:4" ht="12.75">
      <c r="A35" s="28" t="s">
        <v>94</v>
      </c>
      <c r="B35" s="30">
        <v>70.1</v>
      </c>
      <c r="C35" s="32">
        <v>26.136</v>
      </c>
      <c r="D35" s="31">
        <f t="shared" si="2"/>
        <v>37.28388017118402</v>
      </c>
    </row>
    <row r="36" spans="1:4" ht="36">
      <c r="A36" s="28" t="s">
        <v>47</v>
      </c>
      <c r="B36" s="30">
        <v>476</v>
      </c>
      <c r="C36" s="32">
        <v>356.745</v>
      </c>
      <c r="D36" s="31">
        <f t="shared" si="2"/>
        <v>74.94642857142857</v>
      </c>
    </row>
    <row r="37" spans="1:4" ht="12.75">
      <c r="A37" s="28" t="s">
        <v>48</v>
      </c>
      <c r="B37" s="30">
        <v>500</v>
      </c>
      <c r="C37" s="32">
        <v>0</v>
      </c>
      <c r="D37" s="31">
        <v>0</v>
      </c>
    </row>
    <row r="38" spans="1:4" ht="12.75">
      <c r="A38" s="28" t="s">
        <v>49</v>
      </c>
      <c r="B38" s="30">
        <v>39439.585</v>
      </c>
      <c r="C38" s="32">
        <v>24370.794</v>
      </c>
      <c r="D38" s="31">
        <f aca="true" t="shared" si="3" ref="D38:D61">C38/B38*100</f>
        <v>61.792724238858</v>
      </c>
    </row>
    <row r="39" spans="1:4" ht="12.75">
      <c r="A39" s="26" t="s">
        <v>34</v>
      </c>
      <c r="B39" s="24">
        <f>B40</f>
        <v>1310.6</v>
      </c>
      <c r="C39" s="24">
        <f>C40</f>
        <v>904.7</v>
      </c>
      <c r="D39" s="25">
        <f t="shared" si="3"/>
        <v>69.02945215931635</v>
      </c>
    </row>
    <row r="40" spans="1:4" ht="12.75">
      <c r="A40" s="28" t="s">
        <v>50</v>
      </c>
      <c r="B40" s="29">
        <v>1310.6</v>
      </c>
      <c r="C40" s="32">
        <v>904.7</v>
      </c>
      <c r="D40" s="25">
        <f t="shared" si="3"/>
        <v>69.02945215931635</v>
      </c>
    </row>
    <row r="41" spans="1:4" ht="24">
      <c r="A41" s="26" t="s">
        <v>13</v>
      </c>
      <c r="B41" s="34">
        <f>B42</f>
        <v>2575.13</v>
      </c>
      <c r="C41" s="34">
        <f>C42</f>
        <v>1762.814</v>
      </c>
      <c r="D41" s="25">
        <f t="shared" si="3"/>
        <v>68.45534011875128</v>
      </c>
    </row>
    <row r="42" spans="1:4" ht="24">
      <c r="A42" s="28" t="s">
        <v>51</v>
      </c>
      <c r="B42" s="30">
        <v>2575.13</v>
      </c>
      <c r="C42" s="32">
        <v>1762.814</v>
      </c>
      <c r="D42" s="31">
        <f t="shared" si="3"/>
        <v>68.45534011875128</v>
      </c>
    </row>
    <row r="43" spans="1:4" ht="12.75">
      <c r="A43" s="26" t="s">
        <v>14</v>
      </c>
      <c r="B43" s="34">
        <f>SUM(B44:B48)</f>
        <v>30824.089</v>
      </c>
      <c r="C43" s="34">
        <f>SUM(C44:C48)</f>
        <v>4897.804</v>
      </c>
      <c r="D43" s="25">
        <f t="shared" si="3"/>
        <v>15.889533669591987</v>
      </c>
    </row>
    <row r="44" spans="1:4" ht="12.75">
      <c r="A44" s="28" t="s">
        <v>72</v>
      </c>
      <c r="B44" s="30">
        <v>7602.018</v>
      </c>
      <c r="C44" s="32">
        <v>2332.467</v>
      </c>
      <c r="D44" s="31">
        <f t="shared" si="3"/>
        <v>30.6822083294199</v>
      </c>
    </row>
    <row r="45" spans="1:4" ht="12.75">
      <c r="A45" s="28" t="s">
        <v>52</v>
      </c>
      <c r="B45" s="30">
        <v>2332.071</v>
      </c>
      <c r="C45" s="32">
        <v>1559.776</v>
      </c>
      <c r="D45" s="31">
        <f t="shared" si="3"/>
        <v>66.88372695342466</v>
      </c>
    </row>
    <row r="46" spans="1:4" ht="12.75">
      <c r="A46" s="28" t="s">
        <v>53</v>
      </c>
      <c r="B46" s="30">
        <v>1500</v>
      </c>
      <c r="C46" s="32">
        <v>975.561</v>
      </c>
      <c r="D46" s="31">
        <f t="shared" si="3"/>
        <v>65.0374</v>
      </c>
    </row>
    <row r="47" spans="1:4" ht="12.75">
      <c r="A47" s="28" t="s">
        <v>105</v>
      </c>
      <c r="B47" s="30">
        <v>15750</v>
      </c>
      <c r="C47" s="32">
        <v>0</v>
      </c>
      <c r="D47" s="31">
        <f t="shared" si="3"/>
        <v>0</v>
      </c>
    </row>
    <row r="48" spans="1:4" ht="12.75">
      <c r="A48" s="28" t="s">
        <v>54</v>
      </c>
      <c r="B48" s="30">
        <v>3640</v>
      </c>
      <c r="C48" s="32">
        <v>30</v>
      </c>
      <c r="D48" s="31">
        <f t="shared" si="3"/>
        <v>0.8241758241758242</v>
      </c>
    </row>
    <row r="49" spans="1:4" ht="12.75">
      <c r="A49" s="26" t="s">
        <v>5</v>
      </c>
      <c r="B49" s="34">
        <f>SUM(B50:B52)</f>
        <v>34606.922</v>
      </c>
      <c r="C49" s="34">
        <f>SUM(C50:C52)</f>
        <v>11369.382000000001</v>
      </c>
      <c r="D49" s="25">
        <f t="shared" si="3"/>
        <v>32.85291306750713</v>
      </c>
    </row>
    <row r="50" spans="1:4" ht="12.75">
      <c r="A50" s="28" t="s">
        <v>55</v>
      </c>
      <c r="B50" s="30">
        <v>250</v>
      </c>
      <c r="C50" s="32">
        <v>121.495</v>
      </c>
      <c r="D50" s="31">
        <f t="shared" si="3"/>
        <v>48.598</v>
      </c>
    </row>
    <row r="51" spans="1:4" ht="12.75">
      <c r="A51" s="28" t="s">
        <v>56</v>
      </c>
      <c r="B51" s="30">
        <v>33743.922</v>
      </c>
      <c r="C51" s="32">
        <v>11098.387</v>
      </c>
      <c r="D51" s="31">
        <f t="shared" si="3"/>
        <v>32.89003275908474</v>
      </c>
    </row>
    <row r="52" spans="1:4" ht="12.75">
      <c r="A52" s="28" t="s">
        <v>90</v>
      </c>
      <c r="B52" s="30">
        <v>613</v>
      </c>
      <c r="C52" s="32">
        <v>149.5</v>
      </c>
      <c r="D52" s="31">
        <f t="shared" si="3"/>
        <v>24.388254486133768</v>
      </c>
    </row>
    <row r="53" spans="1:4" ht="12.75">
      <c r="A53" s="26" t="s">
        <v>6</v>
      </c>
      <c r="B53" s="34">
        <f>SUM(B54:B58)</f>
        <v>560912.6579999999</v>
      </c>
      <c r="C53" s="34">
        <f>SUM(C54:C58)</f>
        <v>356459.295</v>
      </c>
      <c r="D53" s="25">
        <f t="shared" si="3"/>
        <v>63.54987535332105</v>
      </c>
    </row>
    <row r="54" spans="1:4" ht="12.75">
      <c r="A54" s="28" t="s">
        <v>57</v>
      </c>
      <c r="B54" s="30">
        <v>152380.577</v>
      </c>
      <c r="C54" s="32">
        <v>111034.722</v>
      </c>
      <c r="D54" s="31">
        <f t="shared" si="3"/>
        <v>72.86671581510025</v>
      </c>
    </row>
    <row r="55" spans="1:4" ht="12.75">
      <c r="A55" s="28" t="s">
        <v>58</v>
      </c>
      <c r="B55" s="30">
        <v>336780.417</v>
      </c>
      <c r="C55" s="32">
        <v>193313.595</v>
      </c>
      <c r="D55" s="31">
        <f t="shared" si="3"/>
        <v>57.40048567016294</v>
      </c>
    </row>
    <row r="56" spans="1:4" ht="12.75">
      <c r="A56" s="28" t="s">
        <v>84</v>
      </c>
      <c r="B56" s="30">
        <v>49726.786</v>
      </c>
      <c r="C56" s="32">
        <v>35341.145</v>
      </c>
      <c r="D56" s="31">
        <f t="shared" si="3"/>
        <v>71.07063987606196</v>
      </c>
    </row>
    <row r="57" spans="1:4" ht="12.75">
      <c r="A57" s="28" t="s">
        <v>59</v>
      </c>
      <c r="B57" s="30">
        <v>821.038</v>
      </c>
      <c r="C57" s="32">
        <v>821.038</v>
      </c>
      <c r="D57" s="31">
        <f t="shared" si="3"/>
        <v>100</v>
      </c>
    </row>
    <row r="58" spans="1:4" ht="12.75">
      <c r="A58" s="28" t="s">
        <v>60</v>
      </c>
      <c r="B58" s="30">
        <v>21203.84</v>
      </c>
      <c r="C58" s="32">
        <v>15948.795</v>
      </c>
      <c r="D58" s="31">
        <f t="shared" si="3"/>
        <v>75.21654096616463</v>
      </c>
    </row>
    <row r="59" spans="1:4" ht="12.75">
      <c r="A59" s="26" t="s">
        <v>35</v>
      </c>
      <c r="B59" s="34">
        <f>SUM(B60:B61)</f>
        <v>111624.546</v>
      </c>
      <c r="C59" s="34">
        <f>SUM(C60:C61)</f>
        <v>76648.308</v>
      </c>
      <c r="D59" s="25">
        <f t="shared" si="3"/>
        <v>68.6661767027478</v>
      </c>
    </row>
    <row r="60" spans="1:4" ht="12.75">
      <c r="A60" s="28" t="s">
        <v>61</v>
      </c>
      <c r="B60" s="30">
        <v>84274.147</v>
      </c>
      <c r="C60" s="32">
        <v>58366.188</v>
      </c>
      <c r="D60" s="31">
        <f t="shared" si="3"/>
        <v>69.25752449324702</v>
      </c>
    </row>
    <row r="61" spans="1:4" ht="12.75">
      <c r="A61" s="28" t="s">
        <v>62</v>
      </c>
      <c r="B61" s="30">
        <v>27350.399</v>
      </c>
      <c r="C61" s="32">
        <v>18282.12</v>
      </c>
      <c r="D61" s="31">
        <f t="shared" si="3"/>
        <v>66.84407053805687</v>
      </c>
    </row>
    <row r="62" spans="1:4" ht="12.75" hidden="1">
      <c r="A62" s="26" t="s">
        <v>91</v>
      </c>
      <c r="B62" s="34">
        <f>B63</f>
        <v>0</v>
      </c>
      <c r="C62" s="34">
        <f>C63</f>
        <v>0</v>
      </c>
      <c r="D62" s="25">
        <v>0</v>
      </c>
    </row>
    <row r="63" spans="1:4" ht="12.75" hidden="1">
      <c r="A63" s="28" t="s">
        <v>92</v>
      </c>
      <c r="B63" s="30">
        <v>0</v>
      </c>
      <c r="C63" s="32">
        <v>0</v>
      </c>
      <c r="D63" s="31">
        <v>0</v>
      </c>
    </row>
    <row r="64" spans="1:4" ht="12.75">
      <c r="A64" s="26" t="s">
        <v>7</v>
      </c>
      <c r="B64" s="34">
        <f>B65+B66+B67+B68+B69</f>
        <v>288575.336</v>
      </c>
      <c r="C64" s="34">
        <f>C65+C66+C67+C68+C69</f>
        <v>205858.532</v>
      </c>
      <c r="D64" s="25">
        <f aca="true" t="shared" si="4" ref="D64:D78">C64/B64*100</f>
        <v>71.33614911566801</v>
      </c>
    </row>
    <row r="65" spans="1:4" ht="12.75">
      <c r="A65" s="28" t="s">
        <v>63</v>
      </c>
      <c r="B65" s="30">
        <v>1797.773</v>
      </c>
      <c r="C65" s="32">
        <v>1458.714</v>
      </c>
      <c r="D65" s="31">
        <f t="shared" si="4"/>
        <v>81.1400549457579</v>
      </c>
    </row>
    <row r="66" spans="1:4" ht="12.75">
      <c r="A66" s="28" t="s">
        <v>64</v>
      </c>
      <c r="B66" s="30">
        <v>68614.1</v>
      </c>
      <c r="C66" s="32">
        <v>50230</v>
      </c>
      <c r="D66" s="31">
        <f t="shared" si="4"/>
        <v>73.20652752131122</v>
      </c>
    </row>
    <row r="67" spans="1:4" ht="12.75">
      <c r="A67" s="28" t="s">
        <v>65</v>
      </c>
      <c r="B67" s="30">
        <v>105386.063</v>
      </c>
      <c r="C67" s="32">
        <v>75494.139</v>
      </c>
      <c r="D67" s="31">
        <f t="shared" si="4"/>
        <v>71.63579020880589</v>
      </c>
    </row>
    <row r="68" spans="1:4" ht="12.75">
      <c r="A68" s="28" t="s">
        <v>66</v>
      </c>
      <c r="B68" s="30">
        <v>102196.2</v>
      </c>
      <c r="C68" s="32">
        <v>70995.737</v>
      </c>
      <c r="D68" s="31">
        <f t="shared" si="4"/>
        <v>69.47003606787727</v>
      </c>
    </row>
    <row r="69" spans="1:4" ht="12.75">
      <c r="A69" s="28" t="s">
        <v>67</v>
      </c>
      <c r="B69" s="30">
        <v>10581.2</v>
      </c>
      <c r="C69" s="32">
        <v>7679.942</v>
      </c>
      <c r="D69" s="31">
        <f t="shared" si="4"/>
        <v>72.58101160548898</v>
      </c>
    </row>
    <row r="70" spans="1:4" ht="12.75">
      <c r="A70" s="26" t="s">
        <v>36</v>
      </c>
      <c r="B70" s="24">
        <f>B71+B72</f>
        <v>2735.054</v>
      </c>
      <c r="C70" s="24">
        <f>C71+C72</f>
        <v>1914.246</v>
      </c>
      <c r="D70" s="25">
        <f t="shared" si="4"/>
        <v>69.9893311064425</v>
      </c>
    </row>
    <row r="71" spans="1:4" ht="12.75">
      <c r="A71" s="28" t="s">
        <v>102</v>
      </c>
      <c r="B71" s="29">
        <v>118.554</v>
      </c>
      <c r="C71" s="29">
        <v>94.19</v>
      </c>
      <c r="D71" s="31">
        <f t="shared" si="4"/>
        <v>79.44902744740793</v>
      </c>
    </row>
    <row r="72" spans="1:4" ht="12.75">
      <c r="A72" s="28" t="s">
        <v>101</v>
      </c>
      <c r="B72" s="29">
        <v>2616.5</v>
      </c>
      <c r="C72" s="29">
        <v>1820.056</v>
      </c>
      <c r="D72" s="31">
        <f t="shared" si="4"/>
        <v>69.56071087330403</v>
      </c>
    </row>
    <row r="73" spans="1:4" ht="12.75">
      <c r="A73" s="26" t="s">
        <v>37</v>
      </c>
      <c r="B73" s="24">
        <v>2684.2</v>
      </c>
      <c r="C73" s="24">
        <v>1809.463</v>
      </c>
      <c r="D73" s="25">
        <f t="shared" si="4"/>
        <v>67.41163102600403</v>
      </c>
    </row>
    <row r="74" spans="1:4" ht="24">
      <c r="A74" s="26" t="s">
        <v>38</v>
      </c>
      <c r="B74" s="24">
        <v>0.4</v>
      </c>
      <c r="C74" s="24">
        <v>0.259</v>
      </c>
      <c r="D74" s="25">
        <f t="shared" si="4"/>
        <v>64.75</v>
      </c>
    </row>
    <row r="75" spans="1:4" ht="24">
      <c r="A75" s="26" t="s">
        <v>41</v>
      </c>
      <c r="B75" s="24">
        <f>B76+B77</f>
        <v>70027.238</v>
      </c>
      <c r="C75" s="24">
        <f>C76+C77</f>
        <v>58107.126000000004</v>
      </c>
      <c r="D75" s="25">
        <f t="shared" si="4"/>
        <v>82.9778921167789</v>
      </c>
    </row>
    <row r="76" spans="1:4" ht="24">
      <c r="A76" s="28" t="s">
        <v>31</v>
      </c>
      <c r="B76" s="29">
        <v>62708.468</v>
      </c>
      <c r="C76" s="32">
        <v>53291.839</v>
      </c>
      <c r="D76" s="31">
        <f t="shared" si="4"/>
        <v>84.98348101886334</v>
      </c>
    </row>
    <row r="77" spans="1:4" ht="12.75">
      <c r="A77" s="28" t="s">
        <v>40</v>
      </c>
      <c r="B77" s="29">
        <v>7318.77</v>
      </c>
      <c r="C77" s="32">
        <v>4815.287</v>
      </c>
      <c r="D77" s="31">
        <f t="shared" si="4"/>
        <v>65.79366478247027</v>
      </c>
    </row>
    <row r="78" spans="1:4" ht="12.75">
      <c r="A78" s="26" t="s">
        <v>28</v>
      </c>
      <c r="B78" s="24">
        <f>B31+B39+B41+B43+B49+B53+B59+B62+B64+B70+B73+B74+B75</f>
        <v>1171650.3139999995</v>
      </c>
      <c r="C78" s="24">
        <f>C31+C39+C41+C43+C49+C53+C59+C62+C64+C70+C73+C74+C75</f>
        <v>762489.1880000001</v>
      </c>
      <c r="D78" s="25">
        <f t="shared" si="4"/>
        <v>65.0782216237259</v>
      </c>
    </row>
    <row r="79" spans="1:4" ht="24">
      <c r="A79" s="26" t="s">
        <v>29</v>
      </c>
      <c r="B79" s="34">
        <f>B29-B78</f>
        <v>-844.9939999994822</v>
      </c>
      <c r="C79" s="34">
        <f>C29-C78</f>
        <v>8280.230999999912</v>
      </c>
      <c r="D79" s="25" t="s">
        <v>107</v>
      </c>
    </row>
    <row r="80" spans="1:4" ht="12.75">
      <c r="A80" s="35"/>
      <c r="B80" s="36" t="s">
        <v>42</v>
      </c>
      <c r="C80" s="37"/>
      <c r="D80" s="9"/>
    </row>
    <row r="81" spans="1:4" ht="12.75">
      <c r="A81" s="38"/>
      <c r="B81" s="39"/>
      <c r="C81" s="40" t="s">
        <v>103</v>
      </c>
      <c r="D81" s="9"/>
    </row>
    <row r="82" spans="1:4" ht="22.5">
      <c r="A82" s="47" t="s">
        <v>1</v>
      </c>
      <c r="B82" s="45" t="s">
        <v>85</v>
      </c>
      <c r="C82" s="46" t="s">
        <v>33</v>
      </c>
      <c r="D82" s="9"/>
    </row>
    <row r="83" spans="1:4" ht="24">
      <c r="A83" s="1" t="s">
        <v>30</v>
      </c>
      <c r="B83" s="6">
        <f>B84+B89</f>
        <v>845</v>
      </c>
      <c r="C83" s="6">
        <f>C84+C89</f>
        <v>-8280.24199999997</v>
      </c>
      <c r="D83" s="9"/>
    </row>
    <row r="84" spans="1:4" ht="24">
      <c r="A84" s="41" t="s">
        <v>95</v>
      </c>
      <c r="B84" s="49">
        <f>B85</f>
        <v>-228</v>
      </c>
      <c r="C84" s="49">
        <f>C85</f>
        <v>-171</v>
      </c>
      <c r="D84" s="9"/>
    </row>
    <row r="85" spans="1:4" ht="24">
      <c r="A85" s="2" t="s">
        <v>73</v>
      </c>
      <c r="B85" s="3">
        <v>-228</v>
      </c>
      <c r="C85" s="3">
        <v>-171</v>
      </c>
      <c r="D85" s="18"/>
    </row>
    <row r="86" spans="1:4" ht="36">
      <c r="A86" s="2" t="s">
        <v>74</v>
      </c>
      <c r="B86" s="3">
        <v>-228</v>
      </c>
      <c r="C86" s="3">
        <v>-171</v>
      </c>
      <c r="D86" s="18"/>
    </row>
    <row r="87" spans="1:4" ht="36">
      <c r="A87" s="5" t="s">
        <v>75</v>
      </c>
      <c r="B87" s="3">
        <v>-228</v>
      </c>
      <c r="C87" s="3">
        <v>-171</v>
      </c>
      <c r="D87" s="9"/>
    </row>
    <row r="88" spans="1:4" ht="48">
      <c r="A88" s="5" t="s">
        <v>76</v>
      </c>
      <c r="B88" s="3">
        <v>-228</v>
      </c>
      <c r="C88" s="3">
        <v>-171</v>
      </c>
      <c r="D88" s="18"/>
    </row>
    <row r="89" spans="1:4" ht="12.75">
      <c r="A89" s="50" t="s">
        <v>81</v>
      </c>
      <c r="B89" s="49">
        <f>B90</f>
        <v>1073</v>
      </c>
      <c r="C89" s="49">
        <f>C90</f>
        <v>-8109.241999999969</v>
      </c>
      <c r="D89" s="18"/>
    </row>
    <row r="90" spans="1:4" ht="24">
      <c r="A90" s="5" t="s">
        <v>77</v>
      </c>
      <c r="B90" s="4">
        <f>B91+B95</f>
        <v>1073</v>
      </c>
      <c r="C90" s="4">
        <f>C91+C95</f>
        <v>-8109.241999999969</v>
      </c>
      <c r="D90" s="18"/>
    </row>
    <row r="91" spans="1:4" ht="12.75">
      <c r="A91" s="5" t="s">
        <v>86</v>
      </c>
      <c r="B91" s="4">
        <v>-1170805.32</v>
      </c>
      <c r="C91" s="7">
        <v>-773416.787</v>
      </c>
      <c r="D91" s="18"/>
    </row>
    <row r="92" spans="1:4" ht="12.75">
      <c r="A92" s="5" t="s">
        <v>87</v>
      </c>
      <c r="B92" s="4">
        <v>-1170805.32</v>
      </c>
      <c r="C92" s="7">
        <v>-773416.787</v>
      </c>
      <c r="D92" s="9"/>
    </row>
    <row r="93" spans="1:4" ht="24.75">
      <c r="A93" s="5" t="s">
        <v>88</v>
      </c>
      <c r="B93" s="4">
        <v>-1170805.32</v>
      </c>
      <c r="C93" s="7">
        <v>-773416.787</v>
      </c>
      <c r="D93" s="48"/>
    </row>
    <row r="94" spans="1:4" ht="24.75">
      <c r="A94" s="5" t="s">
        <v>89</v>
      </c>
      <c r="B94" s="4">
        <v>-1170805.32</v>
      </c>
      <c r="C94" s="7">
        <v>-773416.787</v>
      </c>
      <c r="D94" s="48"/>
    </row>
    <row r="95" spans="1:4" ht="15">
      <c r="A95" s="5" t="s">
        <v>78</v>
      </c>
      <c r="B95" s="4">
        <v>1171878.32</v>
      </c>
      <c r="C95" s="7">
        <v>765307.545</v>
      </c>
      <c r="D95" s="48"/>
    </row>
    <row r="96" spans="1:4" ht="15">
      <c r="A96" s="5" t="s">
        <v>79</v>
      </c>
      <c r="B96" s="4">
        <v>1171878.32</v>
      </c>
      <c r="C96" s="7">
        <v>765307.545</v>
      </c>
      <c r="D96" s="48"/>
    </row>
    <row r="97" spans="1:4" ht="24.75">
      <c r="A97" s="5" t="s">
        <v>82</v>
      </c>
      <c r="B97" s="4">
        <v>1171878.32</v>
      </c>
      <c r="C97" s="7">
        <v>765307.545</v>
      </c>
      <c r="D97" s="48"/>
    </row>
    <row r="98" spans="1:4" ht="24.75">
      <c r="A98" s="5" t="s">
        <v>80</v>
      </c>
      <c r="B98" s="4">
        <v>1171878.32</v>
      </c>
      <c r="C98" s="7">
        <v>765307.545</v>
      </c>
      <c r="D98" s="4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2018-11-12T01:33:53Z</cp:lastPrinted>
  <dcterms:created xsi:type="dcterms:W3CDTF">1999-05-18T09:48:14Z</dcterms:created>
  <dcterms:modified xsi:type="dcterms:W3CDTF">2018-12-11T04:12:10Z</dcterms:modified>
  <cp:category/>
  <cp:version/>
  <cp:contentType/>
  <cp:contentStatus/>
</cp:coreProperties>
</file>