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0" windowWidth="9540" windowHeight="4470" tabRatio="602" firstSheet="6" activeTab="9"/>
  </bookViews>
  <sheets>
    <sheet name="на 01.02.2023  " sheetId="1" r:id="rId1"/>
    <sheet name="на 01.03.2023 " sheetId="2" r:id="rId2"/>
    <sheet name="на 01.04.2023 " sheetId="3" r:id="rId3"/>
    <sheet name="на 01.05.2023" sheetId="4" r:id="rId4"/>
    <sheet name="на 01.06.2023" sheetId="5" r:id="rId5"/>
    <sheet name="на 01.07.2023 " sheetId="6" r:id="rId6"/>
    <sheet name="на 01.08.2023 " sheetId="7" r:id="rId7"/>
    <sheet name="на 01.09.2023" sheetId="8" r:id="rId8"/>
    <sheet name="на 01.10.2023 " sheetId="9" r:id="rId9"/>
    <sheet name="на 01.11.2023 " sheetId="10" r:id="rId10"/>
    <sheet name="на 01.12.2023  " sheetId="11" r:id="rId11"/>
    <sheet name="на 01.01.2024  " sheetId="12" r:id="rId12"/>
    <sheet name="Лист1" sheetId="13" r:id="rId13"/>
  </sheets>
  <definedNames/>
  <calcPr fullCalcOnLoad="1"/>
</workbook>
</file>

<file path=xl/sharedStrings.xml><?xml version="1.0" encoding="utf-8"?>
<sst xmlns="http://schemas.openxmlformats.org/spreadsheetml/2006/main" count="1284" uniqueCount="119">
  <si>
    <t>Налог на доходы физических лиц</t>
  </si>
  <si>
    <t>Наименование показателя</t>
  </si>
  <si>
    <t>НАЛОГИ НА СОВОКУПНЫЙ ДОХОД</t>
  </si>
  <si>
    <t>НАЛОГИ НА ИМУЩЕСТВО</t>
  </si>
  <si>
    <t>ПРОЧИЕ НЕНАЛОГОВЫЕ ДОХОДЫ</t>
  </si>
  <si>
    <t>ЖИЛИЩНО-КОММУНАЛЬНОЕ ХОЗЯЙСТВО</t>
  </si>
  <si>
    <t>ОБРАЗОВАНИЕ</t>
  </si>
  <si>
    <t>СОЦИАЛЬНАЯ ПОЛИТИКА</t>
  </si>
  <si>
    <t>Транспортный налог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</si>
  <si>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</si>
  <si>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</si>
  <si>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</si>
  <si>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</si>
  <si>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</si>
  <si>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</si>
  <si>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НАЛОГИ НА ПРИБЫЛЬ, ДОХОДЫ</t>
  </si>
  <si>
    <t>БЕЗВОЗМЕЗДНЫЕ ПОСТУПЛЕНИЯ</t>
  </si>
  <si>
    <t>% исполнения</t>
  </si>
  <si>
    <t>НАЛОГОВЫЕ И НЕНАЛОГОВЫЕ ДОХОДЫ</t>
  </si>
  <si>
    <t>ГОСУДАРСТВЕННАЯ ПОШЛИНА, СБОРЫ</t>
  </si>
  <si>
    <t>ДОХОДЫ ОТ ПРОДАЖИ  МАТЕРИАЛЬНЫХ И НЕМАТЕРИАЛЬНЫХ АКТИВОВ</t>
  </si>
  <si>
    <t>ШТРАФЫ,  САНКЦИИ, ВОЗМЕЩЕНИЕ УЩЕРБА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</si>
  <si>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</si>
  <si>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</si>
  <si>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образваний (межбюджетные субсидии)</t>
  </si>
  <si>
    <t xml:space="preserve">Субвенции бюджетам субъектов Российской Федерации и муниципальных образваний </t>
  </si>
  <si>
    <t>Иные межбюджетные трансферты</t>
  </si>
  <si>
    <t>ИТОГО ДОХОДОВ</t>
  </si>
  <si>
    <t>ИТОГО РАСХОДОВ</t>
  </si>
  <si>
    <t>Результат исполнения бюджета (дефицит"-".профицит "+")</t>
  </si>
  <si>
    <t>ИСТОЧНИКИ ФИНАНСИРОВАНИЯ ДЕФИЦИТА БЮДЖЕТОВ - ВСЕГО</t>
  </si>
  <si>
    <t>План</t>
  </si>
  <si>
    <t>Исполнено</t>
  </si>
  <si>
    <t>НАЦИОНАЛЬНАЯ ОБОРОНА</t>
  </si>
  <si>
    <t>КУЛЬТУРА,  КИНЕМАТОГРАФИЯ</t>
  </si>
  <si>
    <t>ФИЗИЧЕСКАЯ КУЛЬТУРА И СПОРТ</t>
  </si>
  <si>
    <t>СРЕДСТВА МАССОВОЙ ИНФОРМАЦИИ</t>
  </si>
  <si>
    <t>ДОХОДЫ ОТ ИСПОЛЬЗОВАНИЯ ИМУЩЕСТВА НАХОДЯЩЕГОСЯ В ГОСУДАРСТВЕННОЙ И МУНИЦИПАЛЬНОЙ СОБСТВЕННОСТИ</t>
  </si>
  <si>
    <t>,</t>
  </si>
  <si>
    <t>И Н Ф О Р М А Ц И 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</si>
  <si>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</si>
  <si>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</si>
  <si>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</si>
  <si>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</si>
  <si>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</si>
  <si>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</si>
  <si>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</si>
  <si>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Транспорт</t>
  </si>
  <si>
    <t>Другие вопросы в области национальной экономики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</si>
  <si>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</si>
  <si>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</si>
  <si>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</si>
  <si>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</si>
  <si>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</si>
  <si>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</si>
  <si>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</si>
  <si>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</si>
  <si>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</si>
  <si>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</si>
  <si>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</si>
  <si>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</si>
  <si>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      (тыс.руб.)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</si>
  <si>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</si>
  <si>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</si>
  <si>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Топливно-энергетический комплекс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</si>
  <si>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</si>
  <si>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</si>
  <si>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</si>
  <si>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</si>
  <si>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</si>
  <si>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</si>
  <si>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</si>
  <si>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 муниципальных районов</t>
  </si>
  <si>
    <t xml:space="preserve">Изменение остатков средств </t>
  </si>
  <si>
    <t>Уменьшение прочих остатков денежных средств бюджетов</t>
  </si>
  <si>
    <t>Дополнительное образование детей</t>
  </si>
  <si>
    <t>Утвержденные бюджетные назначения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</si>
  <si>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</si>
  <si>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</si>
  <si>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</si>
  <si>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муниципальных районов</t>
  </si>
  <si>
    <t>Благоустройство</t>
  </si>
  <si>
    <t>ЗДРАВООХРАНЕНИЕ</t>
  </si>
  <si>
    <t>Другие вопросы в области зждравоохранения</t>
  </si>
  <si>
    <t>Судебная система</t>
  </si>
  <si>
    <t>Источники внутреннего финансирования дефицитов бюджетов</t>
  </si>
  <si>
    <t>Спорт высших достижений</t>
  </si>
  <si>
    <t>Физическая культура и спорт</t>
  </si>
  <si>
    <t>(тыс.руб.)</t>
  </si>
  <si>
    <t>Дорожное хозяйство</t>
  </si>
  <si>
    <t>об  исполнении  бюджета Крапивинского муниципального округа</t>
  </si>
  <si>
    <t>Обеспечение проведения выборов и референдумов</t>
  </si>
  <si>
    <t>Другие вопросы в области жилищно-коммунального хозяйства</t>
  </si>
  <si>
    <t>Акцизы</t>
  </si>
  <si>
    <t>Земельный налог</t>
  </si>
  <si>
    <t>Налог на имущество</t>
  </si>
  <si>
    <t>Массовый спорт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</si>
  <si>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</si>
  <si>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</si>
  <si>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Периодическая печать и издательства</t>
  </si>
  <si>
    <t xml:space="preserve">Молодежная политика </t>
  </si>
  <si>
    <t xml:space="preserve">на 01.02.2023года </t>
  </si>
  <si>
    <t>Лесное хозяйство</t>
  </si>
  <si>
    <t xml:space="preserve">на 01.03.2023года </t>
  </si>
  <si>
    <t>БЕЗВОЗМЕЗДНЫЕ ПОСТУПЛЕНИЯ ОТ НЕГОСУДАРСТВЕННЫХ ОРГАНИЗАЦИЙ</t>
  </si>
  <si>
    <t xml:space="preserve">на 01.04.2023года </t>
  </si>
  <si>
    <t xml:space="preserve">на 01.05.2023года </t>
  </si>
  <si>
    <t xml:space="preserve">на 01.06.2023года </t>
  </si>
  <si>
    <t xml:space="preserve">на 01.07.2023года </t>
  </si>
  <si>
    <t xml:space="preserve">на 01.08.2023года </t>
  </si>
  <si>
    <t>ОХРАНА ОКРУЖАЮЩЕЙ СРЕДЫ</t>
  </si>
  <si>
    <t>Другие вопросы в области охраны окружающей среды</t>
  </si>
  <si>
    <t xml:space="preserve">на 01.09.2023года </t>
  </si>
  <si>
    <t xml:space="preserve">на 01.10.2023года </t>
  </si>
  <si>
    <t xml:space="preserve">на 01.12.2023года </t>
  </si>
  <si>
    <t xml:space="preserve">на 01.01.2024года </t>
  </si>
  <si>
    <t xml:space="preserve">на 01.11.2023года </t>
  </si>
  <si>
    <t>НЕВЫЯСНЕННЫЕ ПОСТУПЛЕНИЯ, ЗАЧИСЛЯЕМЫЕ В БЮДЖЕТЫ МУНИЦИПАЛЬНЫХ ОКРУГОВ</t>
  </si>
  <si>
    <t>ИНИЦИАТИВНЫЕ ПЛАТЕЖИ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</si>
</sst>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[$-FC19]d\ mmmm\ yyyy\ &quot;г.&quot;"/>
    <numFmt numFmtId="182" formatCode="#,##0.0\ _₽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0"/>
    </font>
    <font>
      <b/>
      <sz val="12"/>
      <name val="Times New Roman"/>
      <family val="1"/>
    </font>
    <font>
      <b/>
      <sz val="9"/>
      <name val="Arial Cyr"/>
      <family val="0"/>
    </font>
    <font>
      <b/>
      <sz val="9"/>
      <name val="Times New Roman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5" fillId="0" borderId="10" xfId="0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173" fontId="2" fillId="0" borderId="12" xfId="0" applyNumberFormat="1" applyFont="1" applyFill="1" applyBorder="1" applyAlignment="1">
      <alignment/>
    </xf>
    <xf numFmtId="173" fontId="2" fillId="0" borderId="13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173" fontId="4" fillId="33" borderId="14" xfId="0" applyNumberFormat="1" applyFont="1" applyFill="1" applyBorder="1" applyAlignment="1">
      <alignment/>
    </xf>
    <xf numFmtId="0" fontId="7" fillId="0" borderId="0" xfId="58" applyFont="1">
      <alignment/>
      <protection/>
    </xf>
    <xf numFmtId="0" fontId="8" fillId="0" borderId="15" xfId="58" applyFont="1" applyBorder="1" applyAlignment="1">
      <alignment horizontal="justify" vertical="center"/>
      <protection/>
    </xf>
    <xf numFmtId="0" fontId="8" fillId="0" borderId="15" xfId="58" applyFont="1" applyBorder="1" applyAlignment="1">
      <alignment horizontal="justify" vertical="top"/>
      <protection/>
    </xf>
    <xf numFmtId="0" fontId="8" fillId="33" borderId="15" xfId="58" applyFont="1" applyFill="1" applyBorder="1" applyAlignment="1">
      <alignment horizontal="justify" vertical="top"/>
      <protection/>
    </xf>
    <xf numFmtId="0" fontId="8" fillId="0" borderId="16" xfId="58" applyFont="1" applyBorder="1" applyAlignment="1">
      <alignment horizontal="center" vertical="center" wrapText="1"/>
      <protection/>
    </xf>
    <xf numFmtId="49" fontId="9" fillId="0" borderId="17" xfId="58" applyNumberFormat="1" applyFont="1" applyBorder="1" applyAlignment="1">
      <alignment horizontal="center" vertical="top" wrapText="1"/>
      <protection/>
    </xf>
    <xf numFmtId="49" fontId="9" fillId="33" borderId="17" xfId="58" applyNumberFormat="1" applyFont="1" applyFill="1" applyBorder="1" applyAlignment="1">
      <alignment horizontal="center" vertical="top" wrapText="1"/>
      <protection/>
    </xf>
    <xf numFmtId="49" fontId="9" fillId="33" borderId="17" xfId="58" applyNumberFormat="1" applyFont="1" applyFill="1" applyBorder="1" applyAlignment="1">
      <alignment horizontal="right" vertical="top" wrapText="1"/>
      <protection/>
    </xf>
    <xf numFmtId="0" fontId="7" fillId="0" borderId="0" xfId="58" applyFont="1" applyAlignment="1">
      <alignment horizontal="right"/>
      <protection/>
    </xf>
    <xf numFmtId="0" fontId="10" fillId="0" borderId="17" xfId="58" applyFont="1" applyBorder="1" applyAlignment="1">
      <alignment horizontal="center" vertical="center" wrapText="1"/>
      <protection/>
    </xf>
    <xf numFmtId="0" fontId="10" fillId="0" borderId="18" xfId="58" applyFont="1" applyBorder="1" applyAlignment="1">
      <alignment horizontal="center" vertical="center" wrapText="1"/>
      <protection/>
    </xf>
    <xf numFmtId="0" fontId="10" fillId="33" borderId="18" xfId="58" applyFont="1" applyFill="1" applyBorder="1" applyAlignment="1">
      <alignment horizontal="center"/>
      <protection/>
    </xf>
    <xf numFmtId="0" fontId="11" fillId="0" borderId="17" xfId="58" applyFont="1" applyBorder="1" applyAlignment="1">
      <alignment horizontal="center"/>
      <protection/>
    </xf>
    <xf numFmtId="0" fontId="12" fillId="0" borderId="11" xfId="58" applyFont="1" applyFill="1" applyBorder="1" applyAlignment="1">
      <alignment wrapText="1"/>
      <protection/>
    </xf>
    <xf numFmtId="173" fontId="12" fillId="0" borderId="11" xfId="58" applyNumberFormat="1" applyFont="1" applyFill="1" applyBorder="1" applyAlignment="1">
      <alignment/>
      <protection/>
    </xf>
    <xf numFmtId="172" fontId="13" fillId="0" borderId="14" xfId="58" applyNumberFormat="1" applyFont="1" applyBorder="1" applyAlignment="1">
      <alignment horizontal="right"/>
      <protection/>
    </xf>
    <xf numFmtId="0" fontId="12" fillId="0" borderId="11" xfId="58" applyFont="1" applyFill="1" applyBorder="1" applyAlignment="1">
      <alignment vertical="center" wrapText="1"/>
      <protection/>
    </xf>
    <xf numFmtId="173" fontId="12" fillId="0" borderId="11" xfId="58" applyNumberFormat="1" applyFont="1" applyFill="1" applyBorder="1" applyAlignment="1">
      <alignment vertical="top"/>
      <protection/>
    </xf>
    <xf numFmtId="0" fontId="9" fillId="0" borderId="11" xfId="58" applyFont="1" applyFill="1" applyBorder="1" applyAlignment="1">
      <alignment vertical="center" wrapText="1"/>
      <protection/>
    </xf>
    <xf numFmtId="173" fontId="9" fillId="0" borderId="11" xfId="58" applyNumberFormat="1" applyFont="1" applyFill="1" applyBorder="1" applyAlignment="1">
      <alignment/>
      <protection/>
    </xf>
    <xf numFmtId="173" fontId="9" fillId="33" borderId="11" xfId="58" applyNumberFormat="1" applyFont="1" applyFill="1" applyBorder="1" applyAlignment="1">
      <alignment/>
      <protection/>
    </xf>
    <xf numFmtId="172" fontId="7" fillId="0" borderId="14" xfId="58" applyNumberFormat="1" applyFont="1" applyBorder="1" applyAlignment="1">
      <alignment horizontal="right"/>
      <protection/>
    </xf>
    <xf numFmtId="173" fontId="9" fillId="33" borderId="11" xfId="58" applyNumberFormat="1" applyFont="1" applyFill="1" applyBorder="1">
      <alignment/>
      <protection/>
    </xf>
    <xf numFmtId="173" fontId="12" fillId="33" borderId="11" xfId="58" applyNumberFormat="1" applyFont="1" applyFill="1" applyBorder="1">
      <alignment/>
      <protection/>
    </xf>
    <xf numFmtId="173" fontId="12" fillId="33" borderId="11" xfId="58" applyNumberFormat="1" applyFont="1" applyFill="1" applyBorder="1" applyAlignment="1">
      <alignment/>
      <protection/>
    </xf>
    <xf numFmtId="0" fontId="12" fillId="0" borderId="0" xfId="58" applyFont="1" applyFill="1" applyBorder="1" applyAlignment="1">
      <alignment vertical="center" wrapText="1"/>
      <protection/>
    </xf>
    <xf numFmtId="173" fontId="9" fillId="0" borderId="19" xfId="58" applyNumberFormat="1" applyFont="1" applyFill="1" applyBorder="1" applyAlignment="1">
      <alignment/>
      <protection/>
    </xf>
    <xf numFmtId="173" fontId="9" fillId="33" borderId="19" xfId="58" applyNumberFormat="1" applyFont="1" applyFill="1" applyBorder="1" applyAlignment="1">
      <alignment/>
      <protection/>
    </xf>
    <xf numFmtId="0" fontId="12" fillId="0" borderId="20" xfId="58" applyFont="1" applyFill="1" applyBorder="1" applyAlignment="1">
      <alignment vertical="center" wrapText="1"/>
      <protection/>
    </xf>
    <xf numFmtId="173" fontId="15" fillId="0" borderId="20" xfId="58" applyNumberFormat="1" applyFont="1" applyFill="1" applyBorder="1" applyAlignment="1">
      <alignment horizontal="center" vertical="top" wrapText="1"/>
      <protection/>
    </xf>
    <xf numFmtId="173" fontId="15" fillId="33" borderId="20" xfId="58" applyNumberFormat="1" applyFont="1" applyFill="1" applyBorder="1" applyAlignment="1">
      <alignment horizontal="center" vertical="top" wrapText="1"/>
      <protection/>
    </xf>
    <xf numFmtId="0" fontId="5" fillId="0" borderId="11" xfId="0" applyFont="1" applyFill="1" applyBorder="1" applyAlignment="1">
      <alignment vertical="center" wrapText="1"/>
    </xf>
    <xf numFmtId="0" fontId="12" fillId="33" borderId="11" xfId="58" applyFont="1" applyFill="1" applyBorder="1" applyAlignment="1">
      <alignment vertical="center" wrapText="1"/>
      <protection/>
    </xf>
    <xf numFmtId="173" fontId="14" fillId="33" borderId="11" xfId="58" applyNumberFormat="1" applyFont="1" applyFill="1" applyBorder="1" applyAlignment="1">
      <alignment/>
      <protection/>
    </xf>
    <xf numFmtId="172" fontId="13" fillId="33" borderId="14" xfId="58" applyNumberFormat="1" applyFont="1" applyFill="1" applyBorder="1" applyAlignment="1">
      <alignment horizontal="right"/>
      <protection/>
    </xf>
    <xf numFmtId="173" fontId="15" fillId="0" borderId="11" xfId="58" applyNumberFormat="1" applyFont="1" applyFill="1" applyBorder="1" applyAlignment="1">
      <alignment horizontal="center" vertical="center" wrapText="1"/>
      <protection/>
    </xf>
    <xf numFmtId="173" fontId="15" fillId="33" borderId="11" xfId="58" applyNumberFormat="1" applyFont="1" applyFill="1" applyBorder="1" applyAlignment="1">
      <alignment horizontal="center" vertical="center" wrapText="1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6" fillId="0" borderId="0" xfId="61" applyFont="1">
      <alignment/>
      <protection/>
    </xf>
    <xf numFmtId="173" fontId="4" fillId="0" borderId="12" xfId="0" applyNumberFormat="1" applyFont="1" applyFill="1" applyBorder="1" applyAlignment="1">
      <alignment/>
    </xf>
    <xf numFmtId="0" fontId="4" fillId="0" borderId="11" xfId="0" applyFont="1" applyFill="1" applyBorder="1" applyAlignment="1">
      <alignment vertical="center" wrapText="1"/>
    </xf>
    <xf numFmtId="3" fontId="12" fillId="33" borderId="11" xfId="58" applyNumberFormat="1" applyFont="1" applyFill="1" applyBorder="1" applyAlignment="1">
      <alignment/>
      <protection/>
    </xf>
    <xf numFmtId="173" fontId="12" fillId="0" borderId="11" xfId="58" applyNumberFormat="1" applyFont="1" applyFill="1" applyBorder="1" applyAlignment="1">
      <alignment horizontal="right"/>
      <protection/>
    </xf>
    <xf numFmtId="173" fontId="12" fillId="33" borderId="11" xfId="58" applyNumberFormat="1" applyFont="1" applyFill="1" applyBorder="1" applyAlignment="1">
      <alignment horizontal="right"/>
      <protection/>
    </xf>
    <xf numFmtId="49" fontId="16" fillId="0" borderId="11" xfId="0" applyNumberFormat="1" applyFont="1" applyBorder="1" applyAlignment="1">
      <alignment vertical="top" wrapText="1"/>
    </xf>
    <xf numFmtId="173" fontId="2" fillId="33" borderId="13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173" fontId="17" fillId="0" borderId="0" xfId="0" applyNumberFormat="1" applyFont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2" fillId="7" borderId="11" xfId="58" applyFont="1" applyFill="1" applyBorder="1" applyAlignment="1">
      <alignment vertical="center" wrapText="1"/>
      <protection/>
    </xf>
    <xf numFmtId="173" fontId="12" fillId="7" borderId="11" xfId="58" applyNumberFormat="1" applyFont="1" applyFill="1" applyBorder="1" applyAlignment="1">
      <alignment/>
      <protection/>
    </xf>
    <xf numFmtId="172" fontId="13" fillId="7" borderId="14" xfId="58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4" fontId="0" fillId="34" borderId="0" xfId="0" applyNumberFormat="1" applyFill="1" applyAlignment="1">
      <alignment/>
    </xf>
    <xf numFmtId="4" fontId="12" fillId="33" borderId="11" xfId="58" applyNumberFormat="1" applyFont="1" applyFill="1" applyBorder="1" applyAlignment="1">
      <alignment/>
      <protection/>
    </xf>
    <xf numFmtId="173" fontId="4" fillId="34" borderId="14" xfId="0" applyNumberFormat="1" applyFont="1" applyFill="1" applyBorder="1" applyAlignment="1">
      <alignment/>
    </xf>
    <xf numFmtId="173" fontId="4" fillId="34" borderId="12" xfId="0" applyNumberFormat="1" applyFont="1" applyFill="1" applyBorder="1" applyAlignment="1">
      <alignment/>
    </xf>
    <xf numFmtId="173" fontId="2" fillId="34" borderId="12" xfId="0" applyNumberFormat="1" applyFont="1" applyFill="1" applyBorder="1" applyAlignment="1">
      <alignment/>
    </xf>
    <xf numFmtId="173" fontId="2" fillId="34" borderId="13" xfId="0" applyNumberFormat="1" applyFont="1" applyFill="1" applyBorder="1" applyAlignment="1">
      <alignment/>
    </xf>
    <xf numFmtId="173" fontId="12" fillId="0" borderId="11" xfId="58" applyNumberFormat="1" applyFont="1" applyFill="1" applyBorder="1">
      <alignment/>
      <protection/>
    </xf>
    <xf numFmtId="173" fontId="9" fillId="0" borderId="11" xfId="58" applyNumberFormat="1" applyFont="1" applyFill="1" applyBorder="1">
      <alignment/>
      <protection/>
    </xf>
    <xf numFmtId="0" fontId="8" fillId="0" borderId="15" xfId="58" applyFont="1" applyFill="1" applyBorder="1" applyAlignment="1">
      <alignment horizontal="justify" vertical="center"/>
      <protection/>
    </xf>
    <xf numFmtId="0" fontId="8" fillId="0" borderId="15" xfId="58" applyFont="1" applyFill="1" applyBorder="1" applyAlignment="1">
      <alignment horizontal="justify" vertical="top"/>
      <protection/>
    </xf>
    <xf numFmtId="0" fontId="7" fillId="0" borderId="0" xfId="58" applyFont="1" applyFill="1">
      <alignment/>
      <protection/>
    </xf>
    <xf numFmtId="0" fontId="8" fillId="0" borderId="16" xfId="58" applyFont="1" applyFill="1" applyBorder="1" applyAlignment="1">
      <alignment horizontal="center" vertical="center" wrapText="1"/>
      <protection/>
    </xf>
    <xf numFmtId="49" fontId="9" fillId="0" borderId="17" xfId="58" applyNumberFormat="1" applyFont="1" applyFill="1" applyBorder="1" applyAlignment="1">
      <alignment horizontal="center" vertical="top" wrapText="1"/>
      <protection/>
    </xf>
    <xf numFmtId="49" fontId="9" fillId="0" borderId="17" xfId="58" applyNumberFormat="1" applyFont="1" applyFill="1" applyBorder="1" applyAlignment="1">
      <alignment horizontal="right" vertical="top" wrapText="1"/>
      <protection/>
    </xf>
    <xf numFmtId="0" fontId="10" fillId="0" borderId="17" xfId="58" applyFont="1" applyFill="1" applyBorder="1" applyAlignment="1">
      <alignment horizontal="center" vertical="center" wrapText="1"/>
      <protection/>
    </xf>
    <xf numFmtId="0" fontId="10" fillId="0" borderId="18" xfId="58" applyFont="1" applyFill="1" applyBorder="1" applyAlignment="1">
      <alignment horizontal="center" vertical="center" wrapText="1"/>
      <protection/>
    </xf>
    <xf numFmtId="0" fontId="10" fillId="0" borderId="18" xfId="58" applyFont="1" applyFill="1" applyBorder="1" applyAlignment="1">
      <alignment horizontal="center"/>
      <protection/>
    </xf>
    <xf numFmtId="0" fontId="11" fillId="0" borderId="17" xfId="58" applyFont="1" applyFill="1" applyBorder="1" applyAlignment="1">
      <alignment horizontal="center"/>
      <protection/>
    </xf>
    <xf numFmtId="172" fontId="13" fillId="0" borderId="14" xfId="58" applyNumberFormat="1" applyFont="1" applyFill="1" applyBorder="1" applyAlignment="1">
      <alignment horizontal="right"/>
      <protection/>
    </xf>
    <xf numFmtId="172" fontId="7" fillId="0" borderId="14" xfId="58" applyNumberFormat="1" applyFont="1" applyFill="1" applyBorder="1" applyAlignment="1">
      <alignment horizontal="right"/>
      <protection/>
    </xf>
    <xf numFmtId="173" fontId="7" fillId="0" borderId="11" xfId="0" applyNumberFormat="1" applyFont="1" applyFill="1" applyBorder="1" applyAlignment="1">
      <alignment vertical="top"/>
    </xf>
    <xf numFmtId="173" fontId="13" fillId="0" borderId="11" xfId="0" applyNumberFormat="1" applyFont="1" applyFill="1" applyBorder="1" applyAlignment="1">
      <alignment vertical="top"/>
    </xf>
    <xf numFmtId="0" fontId="12" fillId="34" borderId="11" xfId="58" applyFont="1" applyFill="1" applyBorder="1" applyAlignment="1">
      <alignment vertical="center" wrapText="1"/>
      <protection/>
    </xf>
    <xf numFmtId="0" fontId="3" fillId="0" borderId="0" xfId="58" applyFont="1" applyAlignment="1">
      <alignment horizontal="center" vertical="center"/>
      <protection/>
    </xf>
    <xf numFmtId="0" fontId="8" fillId="0" borderId="0" xfId="61" applyFont="1" applyAlignment="1">
      <alignment horizontal="center" vertical="center"/>
      <protection/>
    </xf>
    <xf numFmtId="0" fontId="3" fillId="0" borderId="0" xfId="58" applyFont="1" applyAlignment="1">
      <alignment horizontal="center" vertical="top"/>
      <protection/>
    </xf>
    <xf numFmtId="0" fontId="8" fillId="0" borderId="0" xfId="61" applyFont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Fill="1" applyAlignment="1">
      <alignment horizontal="center" vertical="center"/>
      <protection/>
    </xf>
    <xf numFmtId="0" fontId="8" fillId="0" borderId="0" xfId="61" applyFont="1" applyFill="1" applyAlignment="1">
      <alignment horizontal="center" vertical="center"/>
      <protection/>
    </xf>
    <xf numFmtId="0" fontId="3" fillId="0" borderId="0" xfId="58" applyFont="1" applyFill="1" applyAlignment="1">
      <alignment horizontal="center" vertical="top"/>
      <protection/>
    </xf>
    <xf numFmtId="0" fontId="8" fillId="0" borderId="0" xfId="61" applyFont="1" applyFill="1" applyAlignment="1">
      <alignment horizontal="center"/>
      <protection/>
    </xf>
    <xf numFmtId="0" fontId="3" fillId="0" borderId="0" xfId="58" applyFont="1" applyFill="1" applyBorder="1" applyAlignment="1">
      <alignment horizontal="center" vertic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2_Информация об исполнении бюджета КМО 01.03.2022г." xfId="57"/>
    <cellStyle name="Обычный 3" xfId="58"/>
    <cellStyle name="Обычный 4" xfId="59"/>
    <cellStyle name="Обычный 5" xfId="60"/>
    <cellStyle name="Обычный 5_Информация об исполнении бюджета Крапивинского муниципального района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1">
      <selection activeCell="C82" sqref="C82"/>
    </sheetView>
  </sheetViews>
  <sheetFormatPr defaultColWidth="9.00390625" defaultRowHeight="12.75"/>
  <cols>
    <col min="1" max="1" width="46.25390625" style="0" customWidth="1"/>
    <col min="2" max="3" width="20.25390625" style="0" customWidth="1"/>
    <col min="4" max="4" width="13.75390625" style="0" customWidth="1"/>
    <col min="6" max="6" width="10.125" style="0" bestFit="1" customWidth="1"/>
    <col min="7" max="7" width="10.75390625" style="0" bestFit="1" customWidth="1"/>
    <col min="9" max="9" width="11.75390625" style="0" bestFit="1" customWidth="1"/>
    <col min="10" max="10" width="12.00390625" style="0" customWidth="1"/>
  </cols>
  <sheetData>
    <row r="1" spans="1:4" ht="15.75">
      <c r="A1" s="85" t="s">
        <v>39</v>
      </c>
      <c r="B1" s="86"/>
      <c r="C1" s="86"/>
      <c r="D1" s="86"/>
    </row>
    <row r="2" spans="1:4" ht="15.75">
      <c r="A2" s="87" t="s">
        <v>90</v>
      </c>
      <c r="B2" s="88"/>
      <c r="C2" s="88"/>
      <c r="D2" s="88"/>
    </row>
    <row r="3" spans="1:4" ht="15.75">
      <c r="A3" s="89" t="s">
        <v>101</v>
      </c>
      <c r="B3" s="88"/>
      <c r="C3" s="88"/>
      <c r="D3" s="88"/>
    </row>
    <row r="4" spans="1:4" ht="15.75" thickBot="1">
      <c r="A4" s="8"/>
      <c r="B4" s="9"/>
      <c r="C4" s="10"/>
      <c r="D4" s="7" t="s">
        <v>61</v>
      </c>
    </row>
    <row r="5" spans="1:4" ht="15.75" thickBot="1">
      <c r="A5" s="11" t="s">
        <v>1</v>
      </c>
      <c r="B5" s="12" t="s">
        <v>31</v>
      </c>
      <c r="C5" s="13" t="s">
        <v>32</v>
      </c>
      <c r="D5" s="14" t="s">
        <v>17</v>
      </c>
    </row>
    <row r="6" spans="1:4" ht="13.5" thickBot="1">
      <c r="A6" s="16">
        <v>1</v>
      </c>
      <c r="B6" s="17">
        <v>2</v>
      </c>
      <c r="C6" s="18">
        <v>3</v>
      </c>
      <c r="D6" s="19">
        <v>4</v>
      </c>
    </row>
    <row r="7" spans="1:4" ht="12.75">
      <c r="A7" s="20" t="s">
        <v>18</v>
      </c>
      <c r="B7" s="21">
        <f>B8+B11+B12+B16+B17+B18+B20+B21+B22+B23+B10</f>
        <v>238875</v>
      </c>
      <c r="C7" s="21">
        <f>C8+C11+C12+C16+C17+C18+C20+C21+C22+C23+C10</f>
        <v>14030.500000000004</v>
      </c>
      <c r="D7" s="22">
        <f>C7/B7*100</f>
        <v>5.873574045002618</v>
      </c>
    </row>
    <row r="8" spans="1:4" ht="12.75">
      <c r="A8" s="23" t="s">
        <v>15</v>
      </c>
      <c r="B8" s="24">
        <f>B9</f>
        <v>138787</v>
      </c>
      <c r="C8" s="24">
        <f>C9</f>
        <v>9954.1</v>
      </c>
      <c r="D8" s="22">
        <f>C8/B8*100</f>
        <v>7.1722135358499</v>
      </c>
    </row>
    <row r="9" spans="1:4" ht="12.75">
      <c r="A9" s="25" t="s">
        <v>0</v>
      </c>
      <c r="B9" s="26">
        <v>138787</v>
      </c>
      <c r="C9" s="27">
        <v>9954.1</v>
      </c>
      <c r="D9" s="28">
        <f>C9/B9*100</f>
        <v>7.1722135358499</v>
      </c>
    </row>
    <row r="10" spans="1:4" ht="12.75">
      <c r="A10" s="23" t="s">
        <v>93</v>
      </c>
      <c r="B10" s="49">
        <v>15650</v>
      </c>
      <c r="C10" s="50">
        <v>672.2</v>
      </c>
      <c r="D10" s="28">
        <f>C10/B10*100</f>
        <v>4.2952076677316295</v>
      </c>
    </row>
    <row r="11" spans="1:4" ht="12.75">
      <c r="A11" s="23" t="s">
        <v>2</v>
      </c>
      <c r="B11" s="21">
        <v>28380</v>
      </c>
      <c r="C11" s="30">
        <v>58.6</v>
      </c>
      <c r="D11" s="22">
        <f aca="true" t="shared" si="0" ref="D11:D21">C11/B11*100</f>
        <v>0.2064834390415786</v>
      </c>
    </row>
    <row r="12" spans="1:4" ht="12.75">
      <c r="A12" s="23" t="s">
        <v>3</v>
      </c>
      <c r="B12" s="21">
        <f>B13+B14+B15</f>
        <v>16845</v>
      </c>
      <c r="C12" s="21">
        <f>C13+C14+C15</f>
        <v>257</v>
      </c>
      <c r="D12" s="22">
        <f t="shared" si="0"/>
        <v>1.5256752745621847</v>
      </c>
    </row>
    <row r="13" spans="1:4" ht="12.75">
      <c r="A13" s="25" t="s">
        <v>95</v>
      </c>
      <c r="B13" s="26">
        <v>2100</v>
      </c>
      <c r="C13" s="26">
        <v>156.3</v>
      </c>
      <c r="D13" s="22">
        <f t="shared" si="0"/>
        <v>7.442857142857143</v>
      </c>
    </row>
    <row r="14" spans="1:4" ht="12.75">
      <c r="A14" s="25" t="s">
        <v>8</v>
      </c>
      <c r="B14" s="26">
        <v>545</v>
      </c>
      <c r="C14" s="26">
        <v>20.7</v>
      </c>
      <c r="D14" s="22">
        <f t="shared" si="0"/>
        <v>3.7981651376146788</v>
      </c>
    </row>
    <row r="15" spans="1:4" ht="12.75">
      <c r="A15" s="25" t="s">
        <v>94</v>
      </c>
      <c r="B15" s="26">
        <v>14200</v>
      </c>
      <c r="C15" s="26">
        <v>80</v>
      </c>
      <c r="D15" s="22">
        <f t="shared" si="0"/>
        <v>0.5633802816901409</v>
      </c>
    </row>
    <row r="16" spans="1:4" ht="12.75">
      <c r="A16" s="23" t="s">
        <v>19</v>
      </c>
      <c r="B16" s="21">
        <v>3100</v>
      </c>
      <c r="C16" s="31">
        <v>215</v>
      </c>
      <c r="D16" s="22">
        <f t="shared" si="0"/>
        <v>6.935483870967742</v>
      </c>
    </row>
    <row r="17" spans="1:4" ht="36">
      <c r="A17" s="23" t="s">
        <v>37</v>
      </c>
      <c r="B17" s="21">
        <v>31246</v>
      </c>
      <c r="C17" s="31">
        <v>2537.9</v>
      </c>
      <c r="D17" s="22">
        <f t="shared" si="0"/>
        <v>8.122319656916085</v>
      </c>
    </row>
    <row r="18" spans="1:4" ht="24">
      <c r="A18" s="23" t="s">
        <v>9</v>
      </c>
      <c r="B18" s="21">
        <f>B19</f>
        <v>747</v>
      </c>
      <c r="C18" s="21">
        <f>C19</f>
        <v>0</v>
      </c>
      <c r="D18" s="22">
        <f t="shared" si="0"/>
        <v>0</v>
      </c>
    </row>
    <row r="19" spans="1:4" ht="12.75">
      <c r="A19" s="25" t="s">
        <v>10</v>
      </c>
      <c r="B19" s="26">
        <v>747</v>
      </c>
      <c r="C19" s="29">
        <v>0</v>
      </c>
      <c r="D19" s="28">
        <f t="shared" si="0"/>
        <v>0</v>
      </c>
    </row>
    <row r="20" spans="1:4" ht="24">
      <c r="A20" s="23" t="s">
        <v>11</v>
      </c>
      <c r="B20" s="21">
        <v>2420</v>
      </c>
      <c r="C20" s="31">
        <v>160.6</v>
      </c>
      <c r="D20" s="22">
        <f t="shared" si="0"/>
        <v>6.636363636363636</v>
      </c>
    </row>
    <row r="21" spans="1:4" ht="24">
      <c r="A21" s="23" t="s">
        <v>20</v>
      </c>
      <c r="B21" s="21">
        <v>1100</v>
      </c>
      <c r="C21" s="30">
        <v>155.7</v>
      </c>
      <c r="D21" s="22">
        <f t="shared" si="0"/>
        <v>14.154545454545453</v>
      </c>
    </row>
    <row r="22" spans="1:4" ht="12.75">
      <c r="A22" s="23" t="s">
        <v>21</v>
      </c>
      <c r="B22" s="21">
        <v>600</v>
      </c>
      <c r="C22" s="30">
        <v>19.7</v>
      </c>
      <c r="D22" s="22">
        <f>C22/B22*100</f>
        <v>3.283333333333333</v>
      </c>
    </row>
    <row r="23" spans="1:4" ht="12.75">
      <c r="A23" s="23" t="s">
        <v>4</v>
      </c>
      <c r="B23" s="21">
        <v>0</v>
      </c>
      <c r="C23" s="30">
        <v>-0.3</v>
      </c>
      <c r="D23" s="22" t="e">
        <f>C23/B23*100</f>
        <v>#DIV/0!</v>
      </c>
    </row>
    <row r="24" spans="1:4" ht="12.75">
      <c r="A24" s="23" t="s">
        <v>16</v>
      </c>
      <c r="B24" s="21">
        <f>B25+B30+B31</f>
        <v>1260529.0999999999</v>
      </c>
      <c r="C24" s="21">
        <f>C25+C30+C31</f>
        <v>64312.600000000006</v>
      </c>
      <c r="D24" s="22">
        <f aca="true" t="shared" si="1" ref="D24:D31">C24/B24*100</f>
        <v>5.102032154592862</v>
      </c>
    </row>
    <row r="25" spans="1:4" ht="36">
      <c r="A25" s="25" t="s">
        <v>22</v>
      </c>
      <c r="B25" s="26">
        <f>B26+B27+B28+B29</f>
        <v>1255529.2</v>
      </c>
      <c r="C25" s="26">
        <f>C26+C27+C28+C29</f>
        <v>64312.8</v>
      </c>
      <c r="D25" s="28">
        <f t="shared" si="1"/>
        <v>5.122365931433535</v>
      </c>
    </row>
    <row r="26" spans="1:4" ht="24">
      <c r="A26" s="25" t="s">
        <v>23</v>
      </c>
      <c r="B26" s="26">
        <v>393188</v>
      </c>
      <c r="C26" s="29">
        <v>38779.6</v>
      </c>
      <c r="D26" s="28">
        <f t="shared" si="1"/>
        <v>9.86286458386319</v>
      </c>
    </row>
    <row r="27" spans="1:4" ht="24">
      <c r="A27" s="25" t="s">
        <v>24</v>
      </c>
      <c r="B27" s="26">
        <v>142330.4</v>
      </c>
      <c r="C27" s="29">
        <v>0</v>
      </c>
      <c r="D27" s="28">
        <f t="shared" si="1"/>
        <v>0</v>
      </c>
    </row>
    <row r="28" spans="1:4" ht="24">
      <c r="A28" s="25" t="s">
        <v>25</v>
      </c>
      <c r="B28" s="26">
        <v>702441.6</v>
      </c>
      <c r="C28" s="29">
        <v>25533.2</v>
      </c>
      <c r="D28" s="28">
        <f t="shared" si="1"/>
        <v>3.6349213941771104</v>
      </c>
    </row>
    <row r="29" spans="1:4" ht="12.75">
      <c r="A29" s="25" t="s">
        <v>26</v>
      </c>
      <c r="B29" s="26">
        <v>17569.2</v>
      </c>
      <c r="C29" s="29">
        <v>0</v>
      </c>
      <c r="D29" s="28">
        <f t="shared" si="1"/>
        <v>0</v>
      </c>
    </row>
    <row r="30" spans="1:4" ht="17.25" customHeight="1">
      <c r="A30" s="25" t="s">
        <v>62</v>
      </c>
      <c r="B30" s="26">
        <v>4999.9</v>
      </c>
      <c r="C30" s="29">
        <v>0</v>
      </c>
      <c r="D30" s="28">
        <f t="shared" si="1"/>
        <v>0</v>
      </c>
    </row>
    <row r="31" spans="1:4" ht="48">
      <c r="A31" s="25" t="s">
        <v>63</v>
      </c>
      <c r="B31" s="26"/>
      <c r="C31" s="29">
        <v>-0.2</v>
      </c>
      <c r="D31" s="28" t="e">
        <f t="shared" si="1"/>
        <v>#DIV/0!</v>
      </c>
    </row>
    <row r="32" spans="1:4" ht="12.75">
      <c r="A32" s="58" t="s">
        <v>27</v>
      </c>
      <c r="B32" s="59">
        <f>B7+B24</f>
        <v>1499404.0999999999</v>
      </c>
      <c r="C32" s="59">
        <f>C7+C24</f>
        <v>78343.1</v>
      </c>
      <c r="D32" s="60">
        <f>C32/B32*100</f>
        <v>5.224949031418549</v>
      </c>
    </row>
    <row r="33" spans="1:4" ht="12.75">
      <c r="A33" s="39"/>
      <c r="B33" s="40"/>
      <c r="C33" s="40"/>
      <c r="D33" s="41"/>
    </row>
    <row r="34" spans="1:4" ht="12.75">
      <c r="A34" s="39" t="s">
        <v>12</v>
      </c>
      <c r="B34" s="31">
        <f>SUM(B35:B42)</f>
        <v>101244.9</v>
      </c>
      <c r="C34" s="31">
        <f>SUM(C35:C42)</f>
        <v>9558.5</v>
      </c>
      <c r="D34" s="41">
        <f aca="true" t="shared" si="2" ref="D34:D40">C34/B34*100</f>
        <v>9.440969372284432</v>
      </c>
    </row>
    <row r="35" spans="1:9" ht="24">
      <c r="A35" s="25" t="s">
        <v>40</v>
      </c>
      <c r="B35" s="27">
        <v>2080</v>
      </c>
      <c r="C35" s="29">
        <v>171.1</v>
      </c>
      <c r="D35" s="28">
        <f t="shared" si="2"/>
        <v>8.225961538461538</v>
      </c>
      <c r="I35" s="57"/>
    </row>
    <row r="36" spans="1:9" ht="36">
      <c r="A36" s="25" t="s">
        <v>41</v>
      </c>
      <c r="B36" s="27">
        <v>2050</v>
      </c>
      <c r="C36" s="29">
        <v>199.3</v>
      </c>
      <c r="D36" s="28">
        <f t="shared" si="2"/>
        <v>9.721951219512196</v>
      </c>
      <c r="I36" s="57"/>
    </row>
    <row r="37" spans="1:9" ht="36">
      <c r="A37" s="25" t="s">
        <v>42</v>
      </c>
      <c r="B37" s="27">
        <v>74475</v>
      </c>
      <c r="C37" s="29">
        <v>7537.6</v>
      </c>
      <c r="D37" s="28">
        <f t="shared" si="2"/>
        <v>10.120980194696207</v>
      </c>
      <c r="G37" s="53"/>
      <c r="I37" s="57"/>
    </row>
    <row r="38" spans="1:9" ht="12.75">
      <c r="A38" s="25" t="s">
        <v>84</v>
      </c>
      <c r="B38" s="27">
        <v>0.5</v>
      </c>
      <c r="C38" s="29">
        <v>0</v>
      </c>
      <c r="D38" s="28">
        <f t="shared" si="2"/>
        <v>0</v>
      </c>
      <c r="G38" s="53"/>
      <c r="I38" s="57"/>
    </row>
    <row r="39" spans="1:9" ht="36">
      <c r="A39" s="25" t="s">
        <v>43</v>
      </c>
      <c r="B39" s="27">
        <v>9725</v>
      </c>
      <c r="C39" s="29">
        <v>1047.3</v>
      </c>
      <c r="D39" s="28">
        <f t="shared" si="2"/>
        <v>10.769151670951157</v>
      </c>
      <c r="G39" s="53"/>
      <c r="I39" s="57"/>
    </row>
    <row r="40" spans="1:9" ht="12.75">
      <c r="A40" s="25" t="s">
        <v>91</v>
      </c>
      <c r="B40" s="27">
        <v>15</v>
      </c>
      <c r="C40" s="29">
        <v>0</v>
      </c>
      <c r="D40" s="28">
        <f t="shared" si="2"/>
        <v>0</v>
      </c>
      <c r="G40" s="53"/>
      <c r="I40" s="57"/>
    </row>
    <row r="41" spans="1:9" ht="12.75">
      <c r="A41" s="25" t="s">
        <v>44</v>
      </c>
      <c r="B41" s="27">
        <v>300</v>
      </c>
      <c r="C41" s="29">
        <v>0</v>
      </c>
      <c r="D41" s="28">
        <v>0</v>
      </c>
      <c r="G41" s="53"/>
      <c r="I41" s="57"/>
    </row>
    <row r="42" spans="1:10" ht="12.75">
      <c r="A42" s="25" t="s">
        <v>45</v>
      </c>
      <c r="B42" s="27">
        <v>12599.4</v>
      </c>
      <c r="C42" s="29">
        <v>603.2</v>
      </c>
      <c r="D42" s="28">
        <f aca="true" t="shared" si="3" ref="D42:D67">C42/B42*100</f>
        <v>4.787529564899916</v>
      </c>
      <c r="G42" s="53"/>
      <c r="I42" s="56"/>
      <c r="J42" s="54"/>
    </row>
    <row r="43" spans="1:9" ht="12.75">
      <c r="A43" s="23" t="s">
        <v>33</v>
      </c>
      <c r="B43" s="21">
        <f>B44</f>
        <v>1464.7</v>
      </c>
      <c r="C43" s="21">
        <f>C44</f>
        <v>44</v>
      </c>
      <c r="D43" s="22">
        <f t="shared" si="3"/>
        <v>3.0040281286270223</v>
      </c>
      <c r="G43" s="53"/>
      <c r="I43" s="57"/>
    </row>
    <row r="44" spans="1:11" ht="12.75">
      <c r="A44" s="25" t="s">
        <v>46</v>
      </c>
      <c r="B44" s="26">
        <v>1464.7</v>
      </c>
      <c r="C44" s="29">
        <v>44</v>
      </c>
      <c r="D44" s="22">
        <f t="shared" si="3"/>
        <v>3.0040281286270223</v>
      </c>
      <c r="G44" s="53"/>
      <c r="I44" s="56"/>
      <c r="J44" s="55"/>
      <c r="K44" s="55"/>
    </row>
    <row r="45" spans="1:9" ht="24">
      <c r="A45" s="23" t="s">
        <v>13</v>
      </c>
      <c r="B45" s="31">
        <f>B46+B47</f>
        <v>39573.1</v>
      </c>
      <c r="C45" s="31">
        <f>C46+C47</f>
        <v>471.6</v>
      </c>
      <c r="D45" s="22">
        <f t="shared" si="3"/>
        <v>1.1917186169392846</v>
      </c>
      <c r="G45" s="53"/>
      <c r="I45" s="57"/>
    </row>
    <row r="46" spans="1:9" ht="12" customHeight="1">
      <c r="A46" s="51" t="s">
        <v>97</v>
      </c>
      <c r="B46" s="27">
        <v>6636.9</v>
      </c>
      <c r="C46" s="29">
        <v>471.6</v>
      </c>
      <c r="D46" s="28">
        <f t="shared" si="3"/>
        <v>7.105727071373684</v>
      </c>
      <c r="G46" s="53"/>
      <c r="I46" s="57"/>
    </row>
    <row r="47" spans="1:9" ht="23.25" customHeight="1">
      <c r="A47" s="51" t="s">
        <v>98</v>
      </c>
      <c r="B47" s="27">
        <v>32936.2</v>
      </c>
      <c r="C47" s="29">
        <v>0</v>
      </c>
      <c r="D47" s="28">
        <f t="shared" si="3"/>
        <v>0</v>
      </c>
      <c r="G47" s="54"/>
      <c r="I47" s="57"/>
    </row>
    <row r="48" spans="1:9" ht="12.75">
      <c r="A48" s="23" t="s">
        <v>14</v>
      </c>
      <c r="B48" s="31">
        <f>SUM(B49:B53)</f>
        <v>151141.2</v>
      </c>
      <c r="C48" s="31">
        <f>SUM(C49:C53)</f>
        <v>3054.2000000000003</v>
      </c>
      <c r="D48" s="22">
        <f t="shared" si="3"/>
        <v>2.0207593958497085</v>
      </c>
      <c r="I48" s="57"/>
    </row>
    <row r="49" spans="1:9" ht="12.75">
      <c r="A49" s="25" t="s">
        <v>64</v>
      </c>
      <c r="B49" s="27">
        <v>51005</v>
      </c>
      <c r="C49" s="29">
        <v>0</v>
      </c>
      <c r="D49" s="28">
        <f t="shared" si="3"/>
        <v>0</v>
      </c>
      <c r="I49" s="57"/>
    </row>
    <row r="50" spans="1:9" ht="12.75">
      <c r="A50" s="25" t="s">
        <v>102</v>
      </c>
      <c r="B50" s="27">
        <v>123.3</v>
      </c>
      <c r="C50" s="29">
        <v>0</v>
      </c>
      <c r="D50" s="28">
        <f t="shared" si="3"/>
        <v>0</v>
      </c>
      <c r="I50" s="57"/>
    </row>
    <row r="51" spans="1:10" ht="12.75">
      <c r="A51" s="25" t="s">
        <v>47</v>
      </c>
      <c r="B51" s="27">
        <v>23430</v>
      </c>
      <c r="C51" s="29">
        <v>1701.9</v>
      </c>
      <c r="D51" s="28">
        <f t="shared" si="3"/>
        <v>7.263764404609476</v>
      </c>
      <c r="I51" s="56"/>
      <c r="J51" s="55"/>
    </row>
    <row r="52" spans="1:9" ht="12.75">
      <c r="A52" s="25" t="s">
        <v>89</v>
      </c>
      <c r="B52" s="27">
        <v>62727.9</v>
      </c>
      <c r="C52" s="29">
        <v>1121.5</v>
      </c>
      <c r="D52" s="28">
        <f t="shared" si="3"/>
        <v>1.7878806719179186</v>
      </c>
      <c r="I52" s="57"/>
    </row>
    <row r="53" spans="1:10" ht="12.75">
      <c r="A53" s="25" t="s">
        <v>48</v>
      </c>
      <c r="B53" s="27">
        <v>13855</v>
      </c>
      <c r="C53" s="29">
        <v>230.8</v>
      </c>
      <c r="D53" s="28">
        <f t="shared" si="3"/>
        <v>1.6658246120534106</v>
      </c>
      <c r="I53" s="57"/>
      <c r="J53" s="53"/>
    </row>
    <row r="54" spans="1:10" ht="12.75">
      <c r="A54" s="23" t="s">
        <v>5</v>
      </c>
      <c r="B54" s="31">
        <f>SUM(B55:B58)</f>
        <v>163315.1</v>
      </c>
      <c r="C54" s="31">
        <f>SUM(C55:C58)</f>
        <v>1467.1999999999998</v>
      </c>
      <c r="D54" s="22">
        <f t="shared" si="3"/>
        <v>0.8983860034987579</v>
      </c>
      <c r="I54" s="57"/>
      <c r="J54" s="53"/>
    </row>
    <row r="55" spans="1:10" ht="12.75">
      <c r="A55" s="25" t="s">
        <v>49</v>
      </c>
      <c r="B55" s="27">
        <v>600</v>
      </c>
      <c r="C55" s="29">
        <v>0</v>
      </c>
      <c r="D55" s="28">
        <f t="shared" si="3"/>
        <v>0</v>
      </c>
      <c r="I55" s="57"/>
      <c r="J55" s="53"/>
    </row>
    <row r="56" spans="1:10" ht="12.75">
      <c r="A56" s="25" t="s">
        <v>50</v>
      </c>
      <c r="B56" s="27">
        <v>142169.5</v>
      </c>
      <c r="C56" s="29">
        <v>0</v>
      </c>
      <c r="D56" s="28">
        <f t="shared" si="3"/>
        <v>0</v>
      </c>
      <c r="I56" s="57"/>
      <c r="J56" s="53"/>
    </row>
    <row r="57" spans="1:10" ht="12.75">
      <c r="A57" s="25" t="s">
        <v>81</v>
      </c>
      <c r="B57" s="27">
        <v>12879.6</v>
      </c>
      <c r="C57" s="29">
        <v>540.9</v>
      </c>
      <c r="D57" s="28">
        <f t="shared" si="3"/>
        <v>4.199664585856704</v>
      </c>
      <c r="I57" s="56"/>
      <c r="J57" s="54"/>
    </row>
    <row r="58" spans="1:9" ht="24">
      <c r="A58" s="25" t="s">
        <v>92</v>
      </c>
      <c r="B58" s="27">
        <v>7666</v>
      </c>
      <c r="C58" s="29">
        <v>926.3</v>
      </c>
      <c r="D58" s="28">
        <f t="shared" si="3"/>
        <v>12.08322462822854</v>
      </c>
      <c r="I58" s="57"/>
    </row>
    <row r="59" spans="1:10" ht="12.75">
      <c r="A59" s="23" t="s">
        <v>6</v>
      </c>
      <c r="B59" s="31">
        <f>SUM(B60:B64)</f>
        <v>661907.1999999998</v>
      </c>
      <c r="C59" s="31">
        <f>SUM(C60:C64)</f>
        <v>33833</v>
      </c>
      <c r="D59" s="22">
        <f t="shared" si="3"/>
        <v>5.111441603898554</v>
      </c>
      <c r="I59" s="57"/>
      <c r="J59" s="53"/>
    </row>
    <row r="60" spans="1:10" ht="12.75">
      <c r="A60" s="25" t="s">
        <v>51</v>
      </c>
      <c r="B60" s="27">
        <v>190473.3</v>
      </c>
      <c r="C60" s="29">
        <v>8909.5</v>
      </c>
      <c r="D60" s="28">
        <f t="shared" si="3"/>
        <v>4.677558481949964</v>
      </c>
      <c r="I60" s="57"/>
      <c r="J60" s="53"/>
    </row>
    <row r="61" spans="1:10" ht="12.75">
      <c r="A61" s="25" t="s">
        <v>52</v>
      </c>
      <c r="B61" s="27">
        <v>376813.1</v>
      </c>
      <c r="C61" s="29">
        <v>17426.4</v>
      </c>
      <c r="D61" s="28">
        <f t="shared" si="3"/>
        <v>4.62467998060577</v>
      </c>
      <c r="I61" s="57"/>
      <c r="J61" s="53"/>
    </row>
    <row r="62" spans="1:10" ht="12.75">
      <c r="A62" s="25" t="s">
        <v>75</v>
      </c>
      <c r="B62" s="27">
        <v>67670.5</v>
      </c>
      <c r="C62" s="29">
        <v>5679.6</v>
      </c>
      <c r="D62" s="28">
        <f t="shared" si="3"/>
        <v>8.39302207017829</v>
      </c>
      <c r="I62" s="57"/>
      <c r="J62" s="53"/>
    </row>
    <row r="63" spans="1:10" ht="12.75">
      <c r="A63" s="25" t="s">
        <v>100</v>
      </c>
      <c r="B63" s="27">
        <v>311.1</v>
      </c>
      <c r="C63" s="29">
        <v>0</v>
      </c>
      <c r="D63" s="28">
        <f t="shared" si="3"/>
        <v>0</v>
      </c>
      <c r="E63" s="61"/>
      <c r="F63" s="61"/>
      <c r="I63" s="56"/>
      <c r="J63" s="54"/>
    </row>
    <row r="64" spans="1:9" ht="12.75">
      <c r="A64" s="25" t="s">
        <v>53</v>
      </c>
      <c r="B64" s="27">
        <v>26639.2</v>
      </c>
      <c r="C64" s="29">
        <v>1817.5</v>
      </c>
      <c r="D64" s="28">
        <f t="shared" si="3"/>
        <v>6.822652331901859</v>
      </c>
      <c r="I64" s="57"/>
    </row>
    <row r="65" spans="1:10" ht="12.75">
      <c r="A65" s="23" t="s">
        <v>34</v>
      </c>
      <c r="B65" s="31">
        <f>SUM(B66:B67)</f>
        <v>148425.1</v>
      </c>
      <c r="C65" s="31">
        <f>SUM(C66:C67)</f>
        <v>11393.3</v>
      </c>
      <c r="D65" s="22">
        <f t="shared" si="3"/>
        <v>7.676127555245035</v>
      </c>
      <c r="E65" s="57"/>
      <c r="F65" s="57"/>
      <c r="I65" s="57"/>
      <c r="J65" s="53"/>
    </row>
    <row r="66" spans="1:10" ht="12.75">
      <c r="A66" s="25" t="s">
        <v>54</v>
      </c>
      <c r="B66" s="27">
        <v>111413.1</v>
      </c>
      <c r="C66" s="29">
        <v>8148.1</v>
      </c>
      <c r="D66" s="28">
        <f t="shared" si="3"/>
        <v>7.313412875146639</v>
      </c>
      <c r="E66" s="57"/>
      <c r="F66" s="57"/>
      <c r="I66" s="57"/>
      <c r="J66" s="53"/>
    </row>
    <row r="67" spans="1:10" ht="12.75">
      <c r="A67" s="25" t="s">
        <v>55</v>
      </c>
      <c r="B67" s="27">
        <v>37012</v>
      </c>
      <c r="C67" s="29">
        <v>3245.2</v>
      </c>
      <c r="D67" s="28">
        <f t="shared" si="3"/>
        <v>8.767967145790553</v>
      </c>
      <c r="E67" s="57"/>
      <c r="F67" s="56"/>
      <c r="G67" s="55"/>
      <c r="I67" s="57"/>
      <c r="J67" s="53"/>
    </row>
    <row r="68" spans="1:9" ht="12.75" customHeight="1" hidden="1">
      <c r="A68" s="23" t="s">
        <v>82</v>
      </c>
      <c r="B68" s="31">
        <f>B69</f>
        <v>0</v>
      </c>
      <c r="C68" s="31">
        <f>C69</f>
        <v>0</v>
      </c>
      <c r="D68" s="22">
        <v>0</v>
      </c>
      <c r="E68" s="57"/>
      <c r="F68" s="57"/>
      <c r="I68" s="57"/>
    </row>
    <row r="69" spans="1:9" ht="12.75" customHeight="1" hidden="1">
      <c r="A69" s="25" t="s">
        <v>83</v>
      </c>
      <c r="B69" s="27">
        <v>0</v>
      </c>
      <c r="C69" s="29">
        <v>0</v>
      </c>
      <c r="D69" s="28">
        <v>0</v>
      </c>
      <c r="E69" s="57"/>
      <c r="F69" s="57"/>
      <c r="I69" s="57"/>
    </row>
    <row r="70" spans="1:10" ht="12.75">
      <c r="A70" s="23" t="s">
        <v>7</v>
      </c>
      <c r="B70" s="31">
        <f>B71+B72+B73+B74+B75</f>
        <v>225617.90000000002</v>
      </c>
      <c r="C70" s="31">
        <f>C71+C72+C73+C74+C75</f>
        <v>8923</v>
      </c>
      <c r="D70" s="22">
        <f aca="true" t="shared" si="4" ref="D70:D82">C70/B70*100</f>
        <v>3.9549166976556376</v>
      </c>
      <c r="E70" s="57"/>
      <c r="F70" s="57"/>
      <c r="I70" s="57"/>
      <c r="J70" s="53"/>
    </row>
    <row r="71" spans="1:10" ht="12.75">
      <c r="A71" s="25" t="s">
        <v>56</v>
      </c>
      <c r="B71" s="27">
        <v>4800</v>
      </c>
      <c r="C71" s="29">
        <v>0</v>
      </c>
      <c r="D71" s="28">
        <f t="shared" si="4"/>
        <v>0</v>
      </c>
      <c r="E71" s="57"/>
      <c r="F71" s="57"/>
      <c r="I71" s="57"/>
      <c r="J71" s="53"/>
    </row>
    <row r="72" spans="1:10" ht="12.75">
      <c r="A72" s="25" t="s">
        <v>57</v>
      </c>
      <c r="B72" s="27">
        <v>118478.7</v>
      </c>
      <c r="C72" s="29">
        <v>5650.6</v>
      </c>
      <c r="D72" s="28">
        <f t="shared" si="4"/>
        <v>4.76929608444387</v>
      </c>
      <c r="E72" s="57"/>
      <c r="F72" s="57"/>
      <c r="I72" s="56"/>
      <c r="J72" s="54"/>
    </row>
    <row r="73" spans="1:9" ht="12.75">
      <c r="A73" s="25" t="s">
        <v>58</v>
      </c>
      <c r="B73" s="27">
        <v>11016.5</v>
      </c>
      <c r="C73" s="29">
        <v>231.9</v>
      </c>
      <c r="D73" s="28">
        <f t="shared" si="4"/>
        <v>2.1050242817591793</v>
      </c>
      <c r="E73" s="57"/>
      <c r="F73" s="57"/>
      <c r="I73" s="57"/>
    </row>
    <row r="74" spans="1:9" ht="12.75">
      <c r="A74" s="25" t="s">
        <v>59</v>
      </c>
      <c r="B74" s="27">
        <v>70172.2</v>
      </c>
      <c r="C74" s="29">
        <v>2261.4</v>
      </c>
      <c r="D74" s="28">
        <f t="shared" si="4"/>
        <v>3.2226437250079094</v>
      </c>
      <c r="E74" s="57"/>
      <c r="F74" s="57"/>
      <c r="I74" s="57"/>
    </row>
    <row r="75" spans="1:9" ht="12.75">
      <c r="A75" s="25" t="s">
        <v>60</v>
      </c>
      <c r="B75" s="27">
        <v>21150.5</v>
      </c>
      <c r="C75" s="29">
        <v>779.1</v>
      </c>
      <c r="D75" s="28">
        <f t="shared" si="4"/>
        <v>3.683600860499752</v>
      </c>
      <c r="E75" s="57"/>
      <c r="F75" s="57"/>
      <c r="I75" s="57"/>
    </row>
    <row r="76" spans="1:9" ht="12.75">
      <c r="A76" s="23" t="s">
        <v>35</v>
      </c>
      <c r="B76" s="21">
        <f>B77+B78+B79</f>
        <v>10155</v>
      </c>
      <c r="C76" s="21">
        <f>C77+C78+C79</f>
        <v>115.6</v>
      </c>
      <c r="D76" s="22">
        <f>C76/B76*100</f>
        <v>1.13835548990645</v>
      </c>
      <c r="E76" s="57"/>
      <c r="F76" s="57"/>
      <c r="I76" s="57"/>
    </row>
    <row r="77" spans="1:9" ht="12.75">
      <c r="A77" s="25" t="s">
        <v>87</v>
      </c>
      <c r="B77" s="26">
        <v>1045</v>
      </c>
      <c r="C77" s="26">
        <v>115.6</v>
      </c>
      <c r="D77" s="28">
        <f t="shared" si="4"/>
        <v>11.062200956937799</v>
      </c>
      <c r="E77" s="62"/>
      <c r="F77" s="62"/>
      <c r="I77" s="57"/>
    </row>
    <row r="78" spans="1:9" ht="12.75">
      <c r="A78" s="25" t="s">
        <v>96</v>
      </c>
      <c r="B78" s="26">
        <v>9110</v>
      </c>
      <c r="C78" s="26">
        <v>0</v>
      </c>
      <c r="D78" s="28">
        <f t="shared" si="4"/>
        <v>0</v>
      </c>
      <c r="E78" s="62"/>
      <c r="F78" s="62"/>
      <c r="I78" s="57"/>
    </row>
    <row r="79" spans="1:10" ht="12.75">
      <c r="A79" s="25" t="s">
        <v>86</v>
      </c>
      <c r="B79" s="26">
        <v>0</v>
      </c>
      <c r="C79" s="26">
        <v>0</v>
      </c>
      <c r="D79" s="28" t="e">
        <f t="shared" si="4"/>
        <v>#DIV/0!</v>
      </c>
      <c r="E79" s="57"/>
      <c r="F79" s="57"/>
      <c r="I79" s="56"/>
      <c r="J79" s="55"/>
    </row>
    <row r="80" spans="1:9" ht="12.75">
      <c r="A80" s="23" t="s">
        <v>36</v>
      </c>
      <c r="B80" s="21">
        <f>B81</f>
        <v>3160</v>
      </c>
      <c r="C80" s="21">
        <f>C81</f>
        <v>243.9</v>
      </c>
      <c r="D80" s="22">
        <f t="shared" si="4"/>
        <v>7.718354430379747</v>
      </c>
      <c r="E80" s="57"/>
      <c r="F80" s="57"/>
      <c r="I80" s="57"/>
    </row>
    <row r="81" spans="1:9" ht="12.75">
      <c r="A81" s="25" t="s">
        <v>99</v>
      </c>
      <c r="B81" s="26">
        <v>3160</v>
      </c>
      <c r="C81" s="26">
        <v>243.9</v>
      </c>
      <c r="D81" s="28">
        <f t="shared" si="4"/>
        <v>7.718354430379747</v>
      </c>
      <c r="E81" s="57"/>
      <c r="F81" s="57"/>
      <c r="I81" s="57"/>
    </row>
    <row r="82" spans="1:9" ht="12.75">
      <c r="A82" s="58" t="s">
        <v>28</v>
      </c>
      <c r="B82" s="59">
        <f>B34+B43+B45+B48+B54+B59+B65+B70+B76+B80</f>
        <v>1506004.1999999997</v>
      </c>
      <c r="C82" s="59">
        <f>C34+C43+C45+C48+C54+C59+C65+C70+C76+C80</f>
        <v>69104.3</v>
      </c>
      <c r="D82" s="60">
        <f t="shared" si="4"/>
        <v>4.588586140729223</v>
      </c>
      <c r="E82" s="57"/>
      <c r="F82" s="57"/>
      <c r="I82" s="57"/>
    </row>
    <row r="83" spans="1:9" ht="24">
      <c r="A83" s="23" t="s">
        <v>29</v>
      </c>
      <c r="B83" s="48">
        <f>B32-B82</f>
        <v>-6600.09999999986</v>
      </c>
      <c r="C83" s="31">
        <f>C32-C82</f>
        <v>9238.800000000003</v>
      </c>
      <c r="D83" s="22"/>
      <c r="E83" s="57"/>
      <c r="F83" s="57"/>
      <c r="I83" s="57"/>
    </row>
    <row r="84" spans="1:9" ht="12.75">
      <c r="A84" s="32"/>
      <c r="B84" s="33" t="s">
        <v>38</v>
      </c>
      <c r="C84" s="34"/>
      <c r="D84" s="7"/>
      <c r="E84" s="57"/>
      <c r="F84" s="56"/>
      <c r="G84" s="54"/>
      <c r="I84" s="57"/>
    </row>
    <row r="85" spans="1:10" ht="12.75">
      <c r="A85" s="35"/>
      <c r="B85" s="36"/>
      <c r="C85" s="37" t="s">
        <v>88</v>
      </c>
      <c r="D85" s="7"/>
      <c r="E85" s="57"/>
      <c r="F85" s="57"/>
      <c r="I85" s="56"/>
      <c r="J85" s="54"/>
    </row>
    <row r="86" spans="1:9" ht="22.5">
      <c r="A86" s="44" t="s">
        <v>1</v>
      </c>
      <c r="B86" s="42" t="s">
        <v>76</v>
      </c>
      <c r="C86" s="43" t="s">
        <v>32</v>
      </c>
      <c r="D86" s="7"/>
      <c r="E86" s="57"/>
      <c r="F86" s="57"/>
      <c r="I86" s="57"/>
    </row>
    <row r="87" spans="1:10" ht="24">
      <c r="A87" s="1" t="s">
        <v>30</v>
      </c>
      <c r="B87" s="6">
        <f>B88+B93</f>
        <v>6600</v>
      </c>
      <c r="C87" s="6">
        <f>C88+C93</f>
        <v>-9238.800000000003</v>
      </c>
      <c r="D87" s="7"/>
      <c r="E87" s="57"/>
      <c r="F87" s="57"/>
      <c r="I87" s="57"/>
      <c r="J87" s="53"/>
    </row>
    <row r="88" spans="1:4" ht="24">
      <c r="A88" s="38" t="s">
        <v>85</v>
      </c>
      <c r="B88" s="46">
        <f>B89</f>
        <v>0</v>
      </c>
      <c r="C88" s="46">
        <f>C89</f>
        <v>0</v>
      </c>
      <c r="D88" s="7"/>
    </row>
    <row r="89" spans="1:4" ht="24">
      <c r="A89" s="2" t="s">
        <v>65</v>
      </c>
      <c r="B89" s="3">
        <v>0</v>
      </c>
      <c r="C89" s="3">
        <v>0</v>
      </c>
      <c r="D89" s="15"/>
    </row>
    <row r="90" spans="1:4" ht="36">
      <c r="A90" s="2" t="s">
        <v>66</v>
      </c>
      <c r="B90" s="3">
        <v>0</v>
      </c>
      <c r="C90" s="3">
        <v>0</v>
      </c>
      <c r="D90" s="15"/>
    </row>
    <row r="91" spans="1:4" ht="36">
      <c r="A91" s="5" t="s">
        <v>67</v>
      </c>
      <c r="B91" s="3">
        <v>0</v>
      </c>
      <c r="C91" s="3">
        <v>0</v>
      </c>
      <c r="D91" s="7"/>
    </row>
    <row r="92" spans="1:4" ht="48">
      <c r="A92" s="5" t="s">
        <v>68</v>
      </c>
      <c r="B92" s="3">
        <v>0</v>
      </c>
      <c r="C92" s="3">
        <v>0</v>
      </c>
      <c r="D92" s="15"/>
    </row>
    <row r="93" spans="1:4" ht="12.75">
      <c r="A93" s="47" t="s">
        <v>73</v>
      </c>
      <c r="B93" s="46">
        <f>B94</f>
        <v>6600</v>
      </c>
      <c r="C93" s="46">
        <f>C94</f>
        <v>-9238.800000000003</v>
      </c>
      <c r="D93" s="15"/>
    </row>
    <row r="94" spans="1:4" ht="24">
      <c r="A94" s="5" t="s">
        <v>69</v>
      </c>
      <c r="B94" s="52">
        <f>B95+B99</f>
        <v>6600</v>
      </c>
      <c r="C94" s="4">
        <f>C95+C99</f>
        <v>-9238.800000000003</v>
      </c>
      <c r="D94" s="15"/>
    </row>
    <row r="95" spans="1:4" ht="12.75">
      <c r="A95" s="5" t="s">
        <v>77</v>
      </c>
      <c r="B95" s="52">
        <v>-1499404.1</v>
      </c>
      <c r="C95" s="4">
        <v>-81040.1</v>
      </c>
      <c r="D95" s="15"/>
    </row>
    <row r="96" spans="1:4" ht="12.75">
      <c r="A96" s="5" t="s">
        <v>78</v>
      </c>
      <c r="B96" s="52">
        <v>-1499404.1</v>
      </c>
      <c r="C96" s="4">
        <v>-81040.1</v>
      </c>
      <c r="D96" s="7"/>
    </row>
    <row r="97" spans="1:4" ht="24.75">
      <c r="A97" s="5" t="s">
        <v>79</v>
      </c>
      <c r="B97" s="52">
        <v>-1499404.1</v>
      </c>
      <c r="C97" s="4">
        <v>-81040.1</v>
      </c>
      <c r="D97" s="45"/>
    </row>
    <row r="98" spans="1:4" ht="24.75">
      <c r="A98" s="5" t="s">
        <v>80</v>
      </c>
      <c r="B98" s="52">
        <v>-1499404.1</v>
      </c>
      <c r="C98" s="4">
        <v>-81040.1</v>
      </c>
      <c r="D98" s="45"/>
    </row>
    <row r="99" spans="1:4" ht="15">
      <c r="A99" s="5" t="s">
        <v>70</v>
      </c>
      <c r="B99" s="52">
        <v>1506004.1</v>
      </c>
      <c r="C99" s="4">
        <v>71801.3</v>
      </c>
      <c r="D99" s="45"/>
    </row>
    <row r="100" spans="1:4" ht="15">
      <c r="A100" s="5" t="s">
        <v>71</v>
      </c>
      <c r="B100" s="52">
        <v>1506004.1</v>
      </c>
      <c r="C100" s="4">
        <v>71801.3</v>
      </c>
      <c r="D100" s="45"/>
    </row>
    <row r="101" spans="1:4" ht="24.75">
      <c r="A101" s="5" t="s">
        <v>74</v>
      </c>
      <c r="B101" s="52">
        <v>1506004.1</v>
      </c>
      <c r="C101" s="4">
        <v>71801.3</v>
      </c>
      <c r="D101" s="45"/>
    </row>
    <row r="102" spans="1:4" ht="24.75">
      <c r="A102" s="5" t="s">
        <v>72</v>
      </c>
      <c r="B102" s="52">
        <v>1506004.1</v>
      </c>
      <c r="C102" s="4">
        <v>71801.3</v>
      </c>
      <c r="D102" s="45"/>
    </row>
  </sheetData>
  <sheetProtection/>
  <mergeCells count="3">
    <mergeCell ref="A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7"/>
  <sheetViews>
    <sheetView tabSelected="1" zoomScale="130" zoomScaleNormal="130" zoomScalePageLayoutView="0" workbookViewId="0" topLeftCell="A4">
      <selection activeCell="E27" sqref="E27"/>
    </sheetView>
  </sheetViews>
  <sheetFormatPr defaultColWidth="9.00390625" defaultRowHeight="12.75"/>
  <cols>
    <col min="1" max="1" width="46.25390625" style="0" customWidth="1"/>
    <col min="2" max="3" width="20.25390625" style="0" customWidth="1"/>
    <col min="4" max="4" width="13.75390625" style="0" customWidth="1"/>
    <col min="5" max="5" width="9.625" style="0" bestFit="1" customWidth="1"/>
    <col min="6" max="6" width="10.125" style="0" bestFit="1" customWidth="1"/>
    <col min="7" max="7" width="10.75390625" style="0" bestFit="1" customWidth="1"/>
    <col min="9" max="9" width="11.75390625" style="0" bestFit="1" customWidth="1"/>
    <col min="10" max="10" width="12.00390625" style="0" customWidth="1"/>
  </cols>
  <sheetData>
    <row r="1" spans="1:4" ht="15.75">
      <c r="A1" s="85" t="s">
        <v>39</v>
      </c>
      <c r="B1" s="86"/>
      <c r="C1" s="86"/>
      <c r="D1" s="86"/>
    </row>
    <row r="2" spans="1:4" ht="15.75">
      <c r="A2" s="87" t="s">
        <v>90</v>
      </c>
      <c r="B2" s="88"/>
      <c r="C2" s="88"/>
      <c r="D2" s="88"/>
    </row>
    <row r="3" spans="1:4" ht="15.75">
      <c r="A3" s="89" t="s">
        <v>116</v>
      </c>
      <c r="B3" s="88"/>
      <c r="C3" s="88"/>
      <c r="D3" s="88"/>
    </row>
    <row r="4" spans="1:4" ht="15.75" thickBot="1">
      <c r="A4" s="8"/>
      <c r="B4" s="9"/>
      <c r="C4" s="10"/>
      <c r="D4" s="7" t="s">
        <v>61</v>
      </c>
    </row>
    <row r="5" spans="1:4" ht="15.75" thickBot="1">
      <c r="A5" s="11" t="s">
        <v>1</v>
      </c>
      <c r="B5" s="12" t="s">
        <v>31</v>
      </c>
      <c r="C5" s="13" t="s">
        <v>32</v>
      </c>
      <c r="D5" s="14" t="s">
        <v>17</v>
      </c>
    </row>
    <row r="6" spans="1:4" ht="13.5" thickBot="1">
      <c r="A6" s="16">
        <v>1</v>
      </c>
      <c r="B6" s="17">
        <v>2</v>
      </c>
      <c r="C6" s="18">
        <v>3</v>
      </c>
      <c r="D6" s="19">
        <v>4</v>
      </c>
    </row>
    <row r="7" spans="1:4" ht="12.75">
      <c r="A7" s="20" t="s">
        <v>18</v>
      </c>
      <c r="B7" s="21">
        <f>B8+B11+B12+B16+B17+B18+B20+B21+B22+B24+B10+B23+B25</f>
        <v>274308.3</v>
      </c>
      <c r="C7" s="21">
        <f>C8+C11+C12+C16+C17+C18+C20+C21+C22+C24+C10+C23+C25</f>
        <v>234817.19</v>
      </c>
      <c r="D7" s="22">
        <f>C7/B7*100</f>
        <v>85.60338495043716</v>
      </c>
    </row>
    <row r="8" spans="1:4" ht="12.75">
      <c r="A8" s="23" t="s">
        <v>15</v>
      </c>
      <c r="B8" s="24">
        <f>B9</f>
        <v>160000</v>
      </c>
      <c r="C8" s="24">
        <f>C9</f>
        <v>128733.7</v>
      </c>
      <c r="D8" s="22">
        <f>C8/B8*100</f>
        <v>80.4585625</v>
      </c>
    </row>
    <row r="9" spans="1:4" ht="12.75">
      <c r="A9" s="25" t="s">
        <v>0</v>
      </c>
      <c r="B9" s="26">
        <v>160000</v>
      </c>
      <c r="C9" s="26">
        <v>128733.7</v>
      </c>
      <c r="D9" s="28">
        <f>C9/B9*100</f>
        <v>80.4585625</v>
      </c>
    </row>
    <row r="10" spans="1:6" ht="12.75">
      <c r="A10" s="23" t="s">
        <v>93</v>
      </c>
      <c r="B10" s="49">
        <v>15650</v>
      </c>
      <c r="C10" s="49">
        <v>14929.6</v>
      </c>
      <c r="D10" s="28">
        <f>C10/B10*100</f>
        <v>95.3968051118211</v>
      </c>
      <c r="E10" s="53"/>
      <c r="F10" s="53"/>
    </row>
    <row r="11" spans="1:4" ht="12.75">
      <c r="A11" s="23" t="s">
        <v>2</v>
      </c>
      <c r="B11" s="21">
        <v>28380</v>
      </c>
      <c r="C11" s="68">
        <v>23608.5</v>
      </c>
      <c r="D11" s="22">
        <f aca="true" t="shared" si="0" ref="D11:D21">C11/B11*100</f>
        <v>83.18710359408034</v>
      </c>
    </row>
    <row r="12" spans="1:4" ht="12.75">
      <c r="A12" s="23" t="s">
        <v>3</v>
      </c>
      <c r="B12" s="21">
        <f>B13+B14+B15</f>
        <v>16845</v>
      </c>
      <c r="C12" s="21">
        <f>C13+C14+C15</f>
        <v>15606.3</v>
      </c>
      <c r="D12" s="22">
        <f t="shared" si="0"/>
        <v>92.64648263579697</v>
      </c>
    </row>
    <row r="13" spans="1:4" ht="12.75">
      <c r="A13" s="25" t="s">
        <v>95</v>
      </c>
      <c r="B13" s="26">
        <v>2100</v>
      </c>
      <c r="C13" s="26">
        <v>1235.9</v>
      </c>
      <c r="D13" s="22">
        <f t="shared" si="0"/>
        <v>58.852380952380955</v>
      </c>
    </row>
    <row r="14" spans="1:4" ht="12.75">
      <c r="A14" s="25" t="s">
        <v>8</v>
      </c>
      <c r="B14" s="26">
        <v>545</v>
      </c>
      <c r="C14" s="26">
        <v>318.4</v>
      </c>
      <c r="D14" s="22">
        <f t="shared" si="0"/>
        <v>58.42201834862385</v>
      </c>
    </row>
    <row r="15" spans="1:4" ht="12.75">
      <c r="A15" s="25" t="s">
        <v>94</v>
      </c>
      <c r="B15" s="26">
        <v>14200</v>
      </c>
      <c r="C15" s="26">
        <v>14052</v>
      </c>
      <c r="D15" s="22">
        <f t="shared" si="0"/>
        <v>98.95774647887325</v>
      </c>
    </row>
    <row r="16" spans="1:4" ht="12.75">
      <c r="A16" s="23" t="s">
        <v>19</v>
      </c>
      <c r="B16" s="21">
        <v>3100</v>
      </c>
      <c r="C16" s="21">
        <v>2719</v>
      </c>
      <c r="D16" s="22">
        <f t="shared" si="0"/>
        <v>87.70967741935483</v>
      </c>
    </row>
    <row r="17" spans="1:6" ht="36">
      <c r="A17" s="23" t="s">
        <v>37</v>
      </c>
      <c r="B17" s="21">
        <v>34866</v>
      </c>
      <c r="C17" s="21">
        <v>29480.25</v>
      </c>
      <c r="D17" s="22">
        <f t="shared" si="0"/>
        <v>84.55300292548614</v>
      </c>
      <c r="E17" s="53"/>
      <c r="F17" s="53"/>
    </row>
    <row r="18" spans="1:4" ht="24">
      <c r="A18" s="23" t="s">
        <v>9</v>
      </c>
      <c r="B18" s="21">
        <f>B19</f>
        <v>747</v>
      </c>
      <c r="C18" s="21">
        <f>C19</f>
        <v>477.7</v>
      </c>
      <c r="D18" s="22">
        <f t="shared" si="0"/>
        <v>63.94912985274431</v>
      </c>
    </row>
    <row r="19" spans="1:4" ht="12.75">
      <c r="A19" s="25" t="s">
        <v>10</v>
      </c>
      <c r="B19" s="26">
        <v>747</v>
      </c>
      <c r="C19" s="69">
        <v>477.7</v>
      </c>
      <c r="D19" s="28">
        <f t="shared" si="0"/>
        <v>63.94912985274431</v>
      </c>
    </row>
    <row r="20" spans="1:4" ht="24">
      <c r="A20" s="23" t="s">
        <v>11</v>
      </c>
      <c r="B20" s="21">
        <v>2420</v>
      </c>
      <c r="C20" s="21">
        <v>2180.74</v>
      </c>
      <c r="D20" s="22">
        <f t="shared" si="0"/>
        <v>90.11322314049586</v>
      </c>
    </row>
    <row r="21" spans="1:4" ht="24">
      <c r="A21" s="23" t="s">
        <v>20</v>
      </c>
      <c r="B21" s="21">
        <v>9690</v>
      </c>
      <c r="C21" s="68">
        <v>14559.45</v>
      </c>
      <c r="D21" s="22">
        <f t="shared" si="0"/>
        <v>150.25232198142416</v>
      </c>
    </row>
    <row r="22" spans="1:4" ht="12.75">
      <c r="A22" s="23" t="s">
        <v>21</v>
      </c>
      <c r="B22" s="21">
        <v>600</v>
      </c>
      <c r="C22" s="68">
        <v>461.85</v>
      </c>
      <c r="D22" s="22">
        <f>C22/B22*100</f>
        <v>76.97500000000001</v>
      </c>
    </row>
    <row r="23" spans="1:4" ht="24">
      <c r="A23" s="23" t="s">
        <v>117</v>
      </c>
      <c r="B23" s="21"/>
      <c r="C23" s="68">
        <v>-2</v>
      </c>
      <c r="D23" s="22" t="e">
        <f>C23/B23*100</f>
        <v>#DIV/0!</v>
      </c>
    </row>
    <row r="24" spans="1:4" ht="12.75">
      <c r="A24" s="23" t="s">
        <v>4</v>
      </c>
      <c r="B24" s="21"/>
      <c r="C24" s="68">
        <v>73.3</v>
      </c>
      <c r="D24" s="22" t="e">
        <f>C24/B24*100</f>
        <v>#DIV/0!</v>
      </c>
    </row>
    <row r="25" spans="1:4" ht="12.75">
      <c r="A25" s="23" t="s">
        <v>118</v>
      </c>
      <c r="B25" s="21">
        <v>2010.3</v>
      </c>
      <c r="C25" s="68">
        <v>1988.8</v>
      </c>
      <c r="D25" s="22">
        <f>C25/B25*100</f>
        <v>98.93050788439537</v>
      </c>
    </row>
    <row r="26" spans="1:4" ht="12.75">
      <c r="A26" s="23" t="s">
        <v>16</v>
      </c>
      <c r="B26" s="21">
        <f>B27+B33+B34+B32</f>
        <v>1529575.6</v>
      </c>
      <c r="C26" s="21">
        <f>C27+C33+C34+C32</f>
        <v>1126264.8</v>
      </c>
      <c r="D26" s="22">
        <f aca="true" t="shared" si="1" ref="D26:D34">C26/B26*100</f>
        <v>73.63250302894477</v>
      </c>
    </row>
    <row r="27" spans="1:4" ht="36">
      <c r="A27" s="25" t="s">
        <v>22</v>
      </c>
      <c r="B27" s="26">
        <f>B28+B29+B30+B31</f>
        <v>1523436.5</v>
      </c>
      <c r="C27" s="26">
        <f>C28+C29+C30+C31</f>
        <v>1121227.7999999998</v>
      </c>
      <c r="D27" s="28">
        <f t="shared" si="1"/>
        <v>73.59859108010079</v>
      </c>
    </row>
    <row r="28" spans="1:4" ht="24">
      <c r="A28" s="25" t="s">
        <v>23</v>
      </c>
      <c r="B28" s="26">
        <v>520935.3</v>
      </c>
      <c r="C28" s="69">
        <v>418794</v>
      </c>
      <c r="D28" s="28">
        <f t="shared" si="1"/>
        <v>80.39270903699558</v>
      </c>
    </row>
    <row r="29" spans="1:4" ht="24">
      <c r="A29" s="25" t="s">
        <v>24</v>
      </c>
      <c r="B29" s="26">
        <v>240886.1</v>
      </c>
      <c r="C29" s="69">
        <v>127371.5</v>
      </c>
      <c r="D29" s="28">
        <f t="shared" si="1"/>
        <v>52.876234867848325</v>
      </c>
    </row>
    <row r="30" spans="1:4" ht="24">
      <c r="A30" s="25" t="s">
        <v>25</v>
      </c>
      <c r="B30" s="26">
        <v>744045.9</v>
      </c>
      <c r="C30" s="69">
        <v>561323.4</v>
      </c>
      <c r="D30" s="28">
        <f t="shared" si="1"/>
        <v>75.4420392612875</v>
      </c>
    </row>
    <row r="31" spans="1:4" ht="12.75">
      <c r="A31" s="25" t="s">
        <v>26</v>
      </c>
      <c r="B31" s="26">
        <v>17569.2</v>
      </c>
      <c r="C31" s="69">
        <v>13738.9</v>
      </c>
      <c r="D31" s="28">
        <f t="shared" si="1"/>
        <v>78.19877968262641</v>
      </c>
    </row>
    <row r="32" spans="1:4" ht="27" customHeight="1">
      <c r="A32" s="25" t="s">
        <v>104</v>
      </c>
      <c r="B32" s="26">
        <v>139.1</v>
      </c>
      <c r="C32" s="69">
        <v>139.1</v>
      </c>
      <c r="D32" s="28">
        <f t="shared" si="1"/>
        <v>100</v>
      </c>
    </row>
    <row r="33" spans="1:4" ht="17.25" customHeight="1">
      <c r="A33" s="25" t="s">
        <v>62</v>
      </c>
      <c r="B33" s="26">
        <v>6000</v>
      </c>
      <c r="C33" s="29">
        <v>4898.1</v>
      </c>
      <c r="D33" s="28">
        <f t="shared" si="1"/>
        <v>81.635</v>
      </c>
    </row>
    <row r="34" spans="1:4" ht="48">
      <c r="A34" s="25" t="s">
        <v>63</v>
      </c>
      <c r="B34" s="26"/>
      <c r="C34" s="29">
        <v>-0.2</v>
      </c>
      <c r="D34" s="28" t="e">
        <f t="shared" si="1"/>
        <v>#DIV/0!</v>
      </c>
    </row>
    <row r="35" spans="1:4" ht="12.75">
      <c r="A35" s="58" t="s">
        <v>27</v>
      </c>
      <c r="B35" s="59">
        <f>B7+B26</f>
        <v>1803883.9000000001</v>
      </c>
      <c r="C35" s="59">
        <f>C7+C26</f>
        <v>1361081.99</v>
      </c>
      <c r="D35" s="60">
        <f>C35/B35*100</f>
        <v>75.45285979879303</v>
      </c>
    </row>
    <row r="36" spans="1:4" ht="12.75">
      <c r="A36" s="39"/>
      <c r="B36" s="40"/>
      <c r="C36" s="40"/>
      <c r="D36" s="41"/>
    </row>
    <row r="37" spans="1:4" ht="12.75">
      <c r="A37" s="39" t="s">
        <v>12</v>
      </c>
      <c r="B37" s="31">
        <f>SUM(B38:B45)</f>
        <v>122341.8</v>
      </c>
      <c r="C37" s="31">
        <f>SUM(C38:C45)</f>
        <v>99802.1</v>
      </c>
      <c r="D37" s="41">
        <f aca="true" t="shared" si="2" ref="D37:D43">C37/B37*100</f>
        <v>81.5764522019457</v>
      </c>
    </row>
    <row r="38" spans="1:9" ht="24">
      <c r="A38" s="25" t="s">
        <v>40</v>
      </c>
      <c r="B38" s="27">
        <v>2463.2</v>
      </c>
      <c r="C38" s="29">
        <v>2089.3</v>
      </c>
      <c r="D38" s="28">
        <f t="shared" si="2"/>
        <v>84.82055862292952</v>
      </c>
      <c r="I38" s="57"/>
    </row>
    <row r="39" spans="1:9" ht="36">
      <c r="A39" s="25" t="s">
        <v>41</v>
      </c>
      <c r="B39" s="27">
        <v>2211.1</v>
      </c>
      <c r="C39" s="29">
        <v>1904.5</v>
      </c>
      <c r="D39" s="28">
        <f t="shared" si="2"/>
        <v>86.1335986612998</v>
      </c>
      <c r="I39" s="57"/>
    </row>
    <row r="40" spans="1:9" ht="36">
      <c r="A40" s="25" t="s">
        <v>42</v>
      </c>
      <c r="B40" s="27">
        <v>89098.6</v>
      </c>
      <c r="C40" s="29">
        <v>74006</v>
      </c>
      <c r="D40" s="28">
        <f t="shared" si="2"/>
        <v>83.0607888339435</v>
      </c>
      <c r="G40" s="53"/>
      <c r="I40" s="57"/>
    </row>
    <row r="41" spans="1:9" ht="12.75">
      <c r="A41" s="25" t="s">
        <v>84</v>
      </c>
      <c r="B41" s="27">
        <v>0.5</v>
      </c>
      <c r="C41" s="29">
        <v>0.5</v>
      </c>
      <c r="D41" s="28">
        <f t="shared" si="2"/>
        <v>100</v>
      </c>
      <c r="G41" s="53"/>
      <c r="I41" s="57"/>
    </row>
    <row r="42" spans="1:9" ht="36">
      <c r="A42" s="25" t="s">
        <v>43</v>
      </c>
      <c r="B42" s="27">
        <v>11400.5</v>
      </c>
      <c r="C42" s="29">
        <v>9714.1</v>
      </c>
      <c r="D42" s="28">
        <f t="shared" si="2"/>
        <v>85.2076663304241</v>
      </c>
      <c r="G42" s="53"/>
      <c r="I42" s="57"/>
    </row>
    <row r="43" spans="1:9" ht="12.75">
      <c r="A43" s="25" t="s">
        <v>91</v>
      </c>
      <c r="B43" s="27">
        <v>9.4</v>
      </c>
      <c r="C43" s="29">
        <v>9.4</v>
      </c>
      <c r="D43" s="28">
        <f t="shared" si="2"/>
        <v>100</v>
      </c>
      <c r="G43" s="53"/>
      <c r="I43" s="57"/>
    </row>
    <row r="44" spans="1:9" ht="12.75">
      <c r="A44" s="25" t="s">
        <v>44</v>
      </c>
      <c r="B44" s="27">
        <v>300</v>
      </c>
      <c r="C44" s="29">
        <v>0</v>
      </c>
      <c r="D44" s="28">
        <v>0</v>
      </c>
      <c r="G44" s="53"/>
      <c r="I44" s="57"/>
    </row>
    <row r="45" spans="1:10" ht="12.75">
      <c r="A45" s="25" t="s">
        <v>45</v>
      </c>
      <c r="B45" s="27">
        <v>16858.5</v>
      </c>
      <c r="C45" s="29">
        <v>12078.3</v>
      </c>
      <c r="D45" s="28">
        <f aca="true" t="shared" si="3" ref="D45:D72">C45/B45*100</f>
        <v>71.6451641605125</v>
      </c>
      <c r="G45" s="53"/>
      <c r="I45" s="56"/>
      <c r="J45" s="54"/>
    </row>
    <row r="46" spans="1:9" ht="12.75">
      <c r="A46" s="23" t="s">
        <v>33</v>
      </c>
      <c r="B46" s="21">
        <f>B47</f>
        <v>1464.7</v>
      </c>
      <c r="C46" s="21">
        <f>C47</f>
        <v>1109.2</v>
      </c>
      <c r="D46" s="22">
        <f t="shared" si="3"/>
        <v>75.72881818802485</v>
      </c>
      <c r="G46" s="53"/>
      <c r="I46" s="57"/>
    </row>
    <row r="47" spans="1:11" ht="12.75">
      <c r="A47" s="25" t="s">
        <v>46</v>
      </c>
      <c r="B47" s="26">
        <v>1464.7</v>
      </c>
      <c r="C47" s="29">
        <v>1109.2</v>
      </c>
      <c r="D47" s="22">
        <f t="shared" si="3"/>
        <v>75.72881818802485</v>
      </c>
      <c r="G47" s="53"/>
      <c r="I47" s="56"/>
      <c r="J47" s="55"/>
      <c r="K47" s="55"/>
    </row>
    <row r="48" spans="1:9" ht="24">
      <c r="A48" s="23" t="s">
        <v>13</v>
      </c>
      <c r="B48" s="31">
        <f>B49+B50</f>
        <v>38464.799999999996</v>
      </c>
      <c r="C48" s="31">
        <f>C49+C50</f>
        <v>6296</v>
      </c>
      <c r="D48" s="22">
        <f t="shared" si="3"/>
        <v>16.36821197562447</v>
      </c>
      <c r="G48" s="53"/>
      <c r="I48" s="57"/>
    </row>
    <row r="49" spans="1:9" ht="12" customHeight="1">
      <c r="A49" s="51" t="s">
        <v>97</v>
      </c>
      <c r="B49" s="27">
        <v>8162.7</v>
      </c>
      <c r="C49" s="29">
        <v>6043.9</v>
      </c>
      <c r="D49" s="28">
        <f t="shared" si="3"/>
        <v>74.04290247099613</v>
      </c>
      <c r="G49" s="53"/>
      <c r="I49" s="57"/>
    </row>
    <row r="50" spans="1:9" ht="23.25" customHeight="1">
      <c r="A50" s="51" t="s">
        <v>98</v>
      </c>
      <c r="B50" s="27">
        <v>30302.1</v>
      </c>
      <c r="C50" s="29">
        <v>252.1</v>
      </c>
      <c r="D50" s="28">
        <f t="shared" si="3"/>
        <v>0.8319555410351098</v>
      </c>
      <c r="G50" s="54"/>
      <c r="I50" s="57"/>
    </row>
    <row r="51" spans="1:9" ht="12.75">
      <c r="A51" s="23" t="s">
        <v>14</v>
      </c>
      <c r="B51" s="31">
        <f>SUM(B52:B56)</f>
        <v>223674.40000000002</v>
      </c>
      <c r="C51" s="31">
        <f>SUM(C52:C56)</f>
        <v>176082.1</v>
      </c>
      <c r="D51" s="22">
        <f t="shared" si="3"/>
        <v>78.72250914722471</v>
      </c>
      <c r="I51" s="57"/>
    </row>
    <row r="52" spans="1:9" ht="12.75">
      <c r="A52" s="25" t="s">
        <v>64</v>
      </c>
      <c r="B52" s="27">
        <v>51005</v>
      </c>
      <c r="C52" s="29">
        <v>28821.8</v>
      </c>
      <c r="D52" s="28">
        <f t="shared" si="3"/>
        <v>56.50779335359278</v>
      </c>
      <c r="I52" s="57"/>
    </row>
    <row r="53" spans="1:9" ht="12.75">
      <c r="A53" s="25" t="s">
        <v>102</v>
      </c>
      <c r="B53" s="27">
        <v>75</v>
      </c>
      <c r="C53" s="29">
        <v>75</v>
      </c>
      <c r="D53" s="28">
        <f t="shared" si="3"/>
        <v>100</v>
      </c>
      <c r="I53" s="57"/>
    </row>
    <row r="54" spans="1:10" ht="12.75">
      <c r="A54" s="25" t="s">
        <v>47</v>
      </c>
      <c r="B54" s="27">
        <v>30397.1</v>
      </c>
      <c r="C54" s="29">
        <v>23582.8</v>
      </c>
      <c r="D54" s="28">
        <f t="shared" si="3"/>
        <v>77.58240095272247</v>
      </c>
      <c r="I54" s="56"/>
      <c r="J54" s="55"/>
    </row>
    <row r="55" spans="1:9" ht="12.75">
      <c r="A55" s="25" t="s">
        <v>89</v>
      </c>
      <c r="B55" s="27">
        <v>121419.3</v>
      </c>
      <c r="C55" s="29">
        <v>106159.4</v>
      </c>
      <c r="D55" s="28">
        <f t="shared" si="3"/>
        <v>87.43206393052833</v>
      </c>
      <c r="I55" s="57"/>
    </row>
    <row r="56" spans="1:10" ht="12.75">
      <c r="A56" s="25" t="s">
        <v>48</v>
      </c>
      <c r="B56" s="27">
        <v>20778</v>
      </c>
      <c r="C56" s="29">
        <v>17443.1</v>
      </c>
      <c r="D56" s="28">
        <f t="shared" si="3"/>
        <v>83.94985080373472</v>
      </c>
      <c r="I56" s="57"/>
      <c r="J56" s="53"/>
    </row>
    <row r="57" spans="1:10" ht="12.75">
      <c r="A57" s="23" t="s">
        <v>5</v>
      </c>
      <c r="B57" s="31">
        <f>SUM(B58:B61)</f>
        <v>218386.8</v>
      </c>
      <c r="C57" s="31">
        <f>SUM(C58:C61)</f>
        <v>109653.9</v>
      </c>
      <c r="D57" s="22">
        <f t="shared" si="3"/>
        <v>50.21086439290286</v>
      </c>
      <c r="I57" s="57"/>
      <c r="J57" s="53"/>
    </row>
    <row r="58" spans="1:10" ht="12.75">
      <c r="A58" s="25" t="s">
        <v>49</v>
      </c>
      <c r="B58" s="27">
        <v>1617.8</v>
      </c>
      <c r="C58" s="29">
        <v>989.5</v>
      </c>
      <c r="D58" s="28">
        <f t="shared" si="3"/>
        <v>61.16330819631599</v>
      </c>
      <c r="I58" s="57"/>
      <c r="J58" s="53"/>
    </row>
    <row r="59" spans="1:10" ht="12.75">
      <c r="A59" s="25" t="s">
        <v>50</v>
      </c>
      <c r="B59" s="27">
        <v>144678.5</v>
      </c>
      <c r="C59" s="29">
        <v>62863.6</v>
      </c>
      <c r="D59" s="28">
        <f t="shared" si="3"/>
        <v>43.45054724786336</v>
      </c>
      <c r="I59" s="57"/>
      <c r="J59" s="53"/>
    </row>
    <row r="60" spans="1:10" ht="12.75">
      <c r="A60" s="25" t="s">
        <v>81</v>
      </c>
      <c r="B60" s="27">
        <v>62764.4</v>
      </c>
      <c r="C60" s="29">
        <v>38684.7</v>
      </c>
      <c r="D60" s="28">
        <f t="shared" si="3"/>
        <v>61.63478022573305</v>
      </c>
      <c r="I60" s="56"/>
      <c r="J60" s="54"/>
    </row>
    <row r="61" spans="1:9" ht="24">
      <c r="A61" s="25" t="s">
        <v>92</v>
      </c>
      <c r="B61" s="27">
        <v>9326.1</v>
      </c>
      <c r="C61" s="29">
        <v>7116.1</v>
      </c>
      <c r="D61" s="28">
        <f t="shared" si="3"/>
        <v>76.30306344559891</v>
      </c>
      <c r="I61" s="57"/>
    </row>
    <row r="62" spans="1:9" ht="12.75">
      <c r="A62" s="23" t="s">
        <v>110</v>
      </c>
      <c r="B62" s="31">
        <f>B63</f>
        <v>9836.1</v>
      </c>
      <c r="C62" s="31">
        <f>C63</f>
        <v>0</v>
      </c>
      <c r="D62" s="22">
        <f t="shared" si="3"/>
        <v>0</v>
      </c>
      <c r="I62" s="57"/>
    </row>
    <row r="63" spans="1:9" ht="12.75">
      <c r="A63" s="25" t="s">
        <v>111</v>
      </c>
      <c r="B63" s="27">
        <v>9836.1</v>
      </c>
      <c r="C63" s="29">
        <v>0</v>
      </c>
      <c r="D63" s="28">
        <f t="shared" si="3"/>
        <v>0</v>
      </c>
      <c r="I63" s="57"/>
    </row>
    <row r="64" spans="1:10" ht="12.75">
      <c r="A64" s="23" t="s">
        <v>6</v>
      </c>
      <c r="B64" s="31">
        <f>SUM(B65:B69)</f>
        <v>752482.0999999999</v>
      </c>
      <c r="C64" s="31">
        <f>SUM(C65:C69)</f>
        <v>569245.9</v>
      </c>
      <c r="D64" s="22">
        <f t="shared" si="3"/>
        <v>75.64909517448987</v>
      </c>
      <c r="I64" s="57"/>
      <c r="J64" s="53"/>
    </row>
    <row r="65" spans="1:10" ht="12.75">
      <c r="A65" s="25" t="s">
        <v>51</v>
      </c>
      <c r="B65" s="27">
        <v>210617.1</v>
      </c>
      <c r="C65" s="29">
        <v>156400.4</v>
      </c>
      <c r="D65" s="28">
        <f t="shared" si="3"/>
        <v>74.25816802149492</v>
      </c>
      <c r="I65" s="57"/>
      <c r="J65" s="53"/>
    </row>
    <row r="66" spans="1:10" ht="12.75">
      <c r="A66" s="25" t="s">
        <v>52</v>
      </c>
      <c r="B66" s="27">
        <v>420969.4</v>
      </c>
      <c r="C66" s="29">
        <v>317789</v>
      </c>
      <c r="D66" s="28">
        <f t="shared" si="3"/>
        <v>75.4898099481815</v>
      </c>
      <c r="I66" s="57"/>
      <c r="J66" s="53"/>
    </row>
    <row r="67" spans="1:10" ht="12.75">
      <c r="A67" s="25" t="s">
        <v>75</v>
      </c>
      <c r="B67" s="27">
        <v>86858.7</v>
      </c>
      <c r="C67" s="29">
        <v>67788.4</v>
      </c>
      <c r="D67" s="28">
        <f t="shared" si="3"/>
        <v>78.04445611090195</v>
      </c>
      <c r="I67" s="57"/>
      <c r="J67" s="53"/>
    </row>
    <row r="68" spans="1:10" ht="12.75">
      <c r="A68" s="25" t="s">
        <v>100</v>
      </c>
      <c r="B68" s="27">
        <v>402.2</v>
      </c>
      <c r="C68" s="29">
        <v>402.2</v>
      </c>
      <c r="D68" s="28">
        <f t="shared" si="3"/>
        <v>100</v>
      </c>
      <c r="E68" s="61"/>
      <c r="F68" s="61"/>
      <c r="I68" s="56"/>
      <c r="J68" s="54"/>
    </row>
    <row r="69" spans="1:9" ht="12.75">
      <c r="A69" s="25" t="s">
        <v>53</v>
      </c>
      <c r="B69" s="27">
        <v>33634.7</v>
      </c>
      <c r="C69" s="29">
        <v>26865.9</v>
      </c>
      <c r="D69" s="28">
        <f t="shared" si="3"/>
        <v>79.87554519588403</v>
      </c>
      <c r="I69" s="57"/>
    </row>
    <row r="70" spans="1:10" ht="12.75">
      <c r="A70" s="23" t="s">
        <v>34</v>
      </c>
      <c r="B70" s="31">
        <f>SUM(B71:B72)</f>
        <v>184349.19999999998</v>
      </c>
      <c r="C70" s="31">
        <f>SUM(C71:C72)</f>
        <v>142442.2</v>
      </c>
      <c r="D70" s="22">
        <f t="shared" si="3"/>
        <v>77.26759866600995</v>
      </c>
      <c r="E70" s="57"/>
      <c r="F70" s="57"/>
      <c r="I70" s="57"/>
      <c r="J70" s="53"/>
    </row>
    <row r="71" spans="1:10" ht="12.75">
      <c r="A71" s="25" t="s">
        <v>54</v>
      </c>
      <c r="B71" s="27">
        <v>139991.3</v>
      </c>
      <c r="C71" s="29">
        <v>106568.5</v>
      </c>
      <c r="D71" s="28">
        <f t="shared" si="3"/>
        <v>76.12508777331163</v>
      </c>
      <c r="E71" s="57"/>
      <c r="F71" s="57"/>
      <c r="I71" s="57"/>
      <c r="J71" s="53"/>
    </row>
    <row r="72" spans="1:10" ht="12.75">
      <c r="A72" s="25" t="s">
        <v>55</v>
      </c>
      <c r="B72" s="27">
        <v>44357.9</v>
      </c>
      <c r="C72" s="29">
        <v>35873.7</v>
      </c>
      <c r="D72" s="28">
        <f t="shared" si="3"/>
        <v>80.87330554422097</v>
      </c>
      <c r="E72" s="57"/>
      <c r="F72" s="56"/>
      <c r="G72" s="55"/>
      <c r="I72" s="57"/>
      <c r="J72" s="53"/>
    </row>
    <row r="73" spans="1:9" ht="12.75" customHeight="1" hidden="1">
      <c r="A73" s="23" t="s">
        <v>82</v>
      </c>
      <c r="B73" s="31">
        <f>B74</f>
        <v>0</v>
      </c>
      <c r="C73" s="31">
        <f>C74</f>
        <v>0</v>
      </c>
      <c r="D73" s="22">
        <v>0</v>
      </c>
      <c r="E73" s="57"/>
      <c r="F73" s="57"/>
      <c r="I73" s="57"/>
    </row>
    <row r="74" spans="1:9" ht="12.75" customHeight="1" hidden="1">
      <c r="A74" s="25" t="s">
        <v>83</v>
      </c>
      <c r="B74" s="27">
        <v>0</v>
      </c>
      <c r="C74" s="29">
        <v>0</v>
      </c>
      <c r="D74" s="28">
        <v>0</v>
      </c>
      <c r="E74" s="57"/>
      <c r="F74" s="57"/>
      <c r="I74" s="57"/>
    </row>
    <row r="75" spans="1:10" ht="12.75">
      <c r="A75" s="23" t="s">
        <v>7</v>
      </c>
      <c r="B75" s="31">
        <f>B76+B77+B78+B79+B80</f>
        <v>265838.4</v>
      </c>
      <c r="C75" s="31">
        <f>C76+C77+C78+C79+C80</f>
        <v>215992.3</v>
      </c>
      <c r="D75" s="22">
        <f aca="true" t="shared" si="4" ref="D75:D87">C75/B75*100</f>
        <v>81.2494733642694</v>
      </c>
      <c r="E75" s="57"/>
      <c r="F75" s="57"/>
      <c r="I75" s="57"/>
      <c r="J75" s="53"/>
    </row>
    <row r="76" spans="1:10" ht="12.75">
      <c r="A76" s="25" t="s">
        <v>56</v>
      </c>
      <c r="B76" s="27">
        <v>6956</v>
      </c>
      <c r="C76" s="29">
        <v>5725</v>
      </c>
      <c r="D76" s="28">
        <f t="shared" si="4"/>
        <v>82.30304772857964</v>
      </c>
      <c r="E76" s="57"/>
      <c r="F76" s="57"/>
      <c r="I76" s="57"/>
      <c r="J76" s="53"/>
    </row>
    <row r="77" spans="1:10" ht="12.75">
      <c r="A77" s="25" t="s">
        <v>57</v>
      </c>
      <c r="B77" s="27">
        <v>135114.6</v>
      </c>
      <c r="C77" s="29">
        <v>98800</v>
      </c>
      <c r="D77" s="28">
        <f t="shared" si="4"/>
        <v>73.1231117880673</v>
      </c>
      <c r="E77" s="57"/>
      <c r="F77" s="57"/>
      <c r="I77" s="56"/>
      <c r="J77" s="54"/>
    </row>
    <row r="78" spans="1:9" ht="12.75">
      <c r="A78" s="25" t="s">
        <v>58</v>
      </c>
      <c r="B78" s="27">
        <v>10491.6</v>
      </c>
      <c r="C78" s="29">
        <v>9217.6</v>
      </c>
      <c r="D78" s="28">
        <f t="shared" si="4"/>
        <v>87.85695222844943</v>
      </c>
      <c r="E78" s="57"/>
      <c r="F78" s="57"/>
      <c r="I78" s="57"/>
    </row>
    <row r="79" spans="1:9" ht="12.75">
      <c r="A79" s="25" t="s">
        <v>59</v>
      </c>
      <c r="B79" s="27">
        <v>89133.3</v>
      </c>
      <c r="C79" s="29">
        <v>83944.9</v>
      </c>
      <c r="D79" s="28">
        <f t="shared" si="4"/>
        <v>94.1790554147552</v>
      </c>
      <c r="E79" s="57"/>
      <c r="F79" s="57"/>
      <c r="I79" s="57"/>
    </row>
    <row r="80" spans="1:9" ht="12.75">
      <c r="A80" s="25" t="s">
        <v>60</v>
      </c>
      <c r="B80" s="27">
        <v>24142.9</v>
      </c>
      <c r="C80" s="29">
        <v>18304.8</v>
      </c>
      <c r="D80" s="28">
        <f t="shared" si="4"/>
        <v>75.81856363568585</v>
      </c>
      <c r="E80" s="57"/>
      <c r="F80" s="57"/>
      <c r="I80" s="57"/>
    </row>
    <row r="81" spans="1:9" ht="12.75">
      <c r="A81" s="23" t="s">
        <v>35</v>
      </c>
      <c r="B81" s="21">
        <f>B82+B83+B84</f>
        <v>10367.8</v>
      </c>
      <c r="C81" s="21">
        <f>C82+C83+C84</f>
        <v>4844.3</v>
      </c>
      <c r="D81" s="22">
        <f>C81/B81*100</f>
        <v>46.72447385173326</v>
      </c>
      <c r="E81" s="57"/>
      <c r="F81" s="57"/>
      <c r="I81" s="57"/>
    </row>
    <row r="82" spans="1:9" ht="12.75">
      <c r="A82" s="25" t="s">
        <v>87</v>
      </c>
      <c r="B82" s="26">
        <v>1130</v>
      </c>
      <c r="C82" s="26">
        <v>846.2</v>
      </c>
      <c r="D82" s="28">
        <f t="shared" si="4"/>
        <v>74.88495575221239</v>
      </c>
      <c r="E82" s="62"/>
      <c r="F82" s="62"/>
      <c r="I82" s="57"/>
    </row>
    <row r="83" spans="1:9" ht="12.75">
      <c r="A83" s="25" t="s">
        <v>96</v>
      </c>
      <c r="B83" s="26">
        <v>9237.8</v>
      </c>
      <c r="C83" s="26">
        <v>3998.1</v>
      </c>
      <c r="D83" s="28">
        <f t="shared" si="4"/>
        <v>43.27978523024963</v>
      </c>
      <c r="E83" s="62"/>
      <c r="F83" s="62"/>
      <c r="I83" s="57"/>
    </row>
    <row r="84" spans="1:10" ht="12.75">
      <c r="A84" s="25" t="s">
        <v>86</v>
      </c>
      <c r="B84" s="26">
        <v>0</v>
      </c>
      <c r="C84" s="26">
        <v>0</v>
      </c>
      <c r="D84" s="28" t="e">
        <f t="shared" si="4"/>
        <v>#DIV/0!</v>
      </c>
      <c r="E84" s="57"/>
      <c r="F84" s="57"/>
      <c r="I84" s="56"/>
      <c r="J84" s="55"/>
    </row>
    <row r="85" spans="1:9" ht="12.75">
      <c r="A85" s="23" t="s">
        <v>36</v>
      </c>
      <c r="B85" s="21">
        <f>B86</f>
        <v>3877.8</v>
      </c>
      <c r="C85" s="21">
        <f>C86</f>
        <v>3162.3</v>
      </c>
      <c r="D85" s="22">
        <f t="shared" si="4"/>
        <v>81.54881633916138</v>
      </c>
      <c r="E85" s="57"/>
      <c r="F85" s="57"/>
      <c r="I85" s="57"/>
    </row>
    <row r="86" spans="1:9" ht="12.75">
      <c r="A86" s="25" t="s">
        <v>99</v>
      </c>
      <c r="B86" s="26">
        <v>3877.8</v>
      </c>
      <c r="C86" s="26">
        <v>3162.3</v>
      </c>
      <c r="D86" s="28">
        <f t="shared" si="4"/>
        <v>81.54881633916138</v>
      </c>
      <c r="E86" s="57"/>
      <c r="F86" s="57"/>
      <c r="I86" s="57"/>
    </row>
    <row r="87" spans="1:9" ht="12.75">
      <c r="A87" s="58" t="s">
        <v>28</v>
      </c>
      <c r="B87" s="59">
        <f>B37+B46+B48+B51+B57+B64+B70+B75+B81+B85+B62</f>
        <v>1831083.9</v>
      </c>
      <c r="C87" s="59">
        <f>C37+C46+C48+C51+C57+C64+C70+C75+C81+C85+C62</f>
        <v>1328630.3000000003</v>
      </c>
      <c r="D87" s="60">
        <f t="shared" si="4"/>
        <v>72.55977183787157</v>
      </c>
      <c r="E87" s="57"/>
      <c r="F87" s="57"/>
      <c r="I87" s="57"/>
    </row>
    <row r="88" spans="1:9" ht="24">
      <c r="A88" s="23" t="s">
        <v>29</v>
      </c>
      <c r="B88" s="63">
        <f>B35-B87</f>
        <v>-27199.999999999767</v>
      </c>
      <c r="C88" s="63">
        <f>C35-C87</f>
        <v>32451.68999999971</v>
      </c>
      <c r="D88" s="22"/>
      <c r="E88" s="57"/>
      <c r="F88" s="57"/>
      <c r="I88" s="57"/>
    </row>
    <row r="89" spans="1:9" ht="12.75">
      <c r="A89" s="32"/>
      <c r="B89" s="33" t="s">
        <v>38</v>
      </c>
      <c r="C89" s="34"/>
      <c r="D89" s="7"/>
      <c r="E89" s="57"/>
      <c r="F89" s="56"/>
      <c r="G89" s="54"/>
      <c r="I89" s="57"/>
    </row>
    <row r="90" spans="1:10" ht="12.75">
      <c r="A90" s="35"/>
      <c r="B90" s="36"/>
      <c r="C90" s="37" t="s">
        <v>88</v>
      </c>
      <c r="D90" s="7"/>
      <c r="E90" s="57"/>
      <c r="F90" s="57"/>
      <c r="I90" s="56"/>
      <c r="J90" s="54"/>
    </row>
    <row r="91" spans="1:9" ht="22.5">
      <c r="A91" s="44" t="s">
        <v>1</v>
      </c>
      <c r="B91" s="42" t="s">
        <v>76</v>
      </c>
      <c r="C91" s="43" t="s">
        <v>32</v>
      </c>
      <c r="D91" s="7"/>
      <c r="E91" s="57"/>
      <c r="F91" s="57"/>
      <c r="I91" s="57"/>
    </row>
    <row r="92" spans="1:10" ht="24">
      <c r="A92" s="1" t="s">
        <v>30</v>
      </c>
      <c r="B92" s="64">
        <f>B93+B98</f>
        <v>27200</v>
      </c>
      <c r="C92" s="64">
        <f>C93+C98</f>
        <v>-32451.799999999814</v>
      </c>
      <c r="D92" s="7"/>
      <c r="E92" s="57"/>
      <c r="F92" s="57"/>
      <c r="I92" s="57"/>
      <c r="J92" s="53"/>
    </row>
    <row r="93" spans="1:4" ht="24">
      <c r="A93" s="38" t="s">
        <v>85</v>
      </c>
      <c r="B93" s="65">
        <f>B94</f>
        <v>0</v>
      </c>
      <c r="C93" s="65">
        <f>C94</f>
        <v>0</v>
      </c>
      <c r="D93" s="7"/>
    </row>
    <row r="94" spans="1:4" ht="24">
      <c r="A94" s="2" t="s">
        <v>65</v>
      </c>
      <c r="B94" s="66">
        <v>0</v>
      </c>
      <c r="C94" s="66">
        <v>0</v>
      </c>
      <c r="D94" s="15"/>
    </row>
    <row r="95" spans="1:4" ht="36">
      <c r="A95" s="2" t="s">
        <v>66</v>
      </c>
      <c r="B95" s="66">
        <v>0</v>
      </c>
      <c r="C95" s="66">
        <v>0</v>
      </c>
      <c r="D95" s="15"/>
    </row>
    <row r="96" spans="1:4" ht="36">
      <c r="A96" s="5" t="s">
        <v>67</v>
      </c>
      <c r="B96" s="66">
        <v>0</v>
      </c>
      <c r="C96" s="66">
        <v>0</v>
      </c>
      <c r="D96" s="7"/>
    </row>
    <row r="97" spans="1:4" ht="48">
      <c r="A97" s="5" t="s">
        <v>68</v>
      </c>
      <c r="B97" s="66">
        <v>0</v>
      </c>
      <c r="C97" s="66">
        <v>0</v>
      </c>
      <c r="D97" s="15"/>
    </row>
    <row r="98" spans="1:4" ht="12.75">
      <c r="A98" s="47" t="s">
        <v>73</v>
      </c>
      <c r="B98" s="65">
        <f>B99</f>
        <v>27200</v>
      </c>
      <c r="C98" s="65">
        <f>C99</f>
        <v>-32451.799999999814</v>
      </c>
      <c r="D98" s="15"/>
    </row>
    <row r="99" spans="1:4" ht="24">
      <c r="A99" s="5" t="s">
        <v>69</v>
      </c>
      <c r="B99" s="67">
        <f>B100+B104</f>
        <v>27200</v>
      </c>
      <c r="C99" s="67">
        <f>C100+C104</f>
        <v>-32451.799999999814</v>
      </c>
      <c r="D99" s="15"/>
    </row>
    <row r="100" spans="1:4" ht="12.75">
      <c r="A100" s="5" t="s">
        <v>77</v>
      </c>
      <c r="B100" s="67">
        <v>-1803883.9</v>
      </c>
      <c r="C100" s="67">
        <v>-1386573.9</v>
      </c>
      <c r="D100" s="15"/>
    </row>
    <row r="101" spans="1:4" ht="12.75">
      <c r="A101" s="5" t="s">
        <v>78</v>
      </c>
      <c r="B101" s="67">
        <v>-1803883.9</v>
      </c>
      <c r="C101" s="67">
        <v>-1386573.9</v>
      </c>
      <c r="D101" s="7"/>
    </row>
    <row r="102" spans="1:4" ht="24.75">
      <c r="A102" s="5" t="s">
        <v>79</v>
      </c>
      <c r="B102" s="67">
        <v>-1803883.9</v>
      </c>
      <c r="C102" s="67">
        <v>-1386573.9</v>
      </c>
      <c r="D102" s="45"/>
    </row>
    <row r="103" spans="1:4" ht="24.75">
      <c r="A103" s="5" t="s">
        <v>80</v>
      </c>
      <c r="B103" s="67">
        <v>-1803883.9</v>
      </c>
      <c r="C103" s="67">
        <v>-1386573.9</v>
      </c>
      <c r="D103" s="45"/>
    </row>
    <row r="104" spans="1:4" ht="15">
      <c r="A104" s="5" t="s">
        <v>70</v>
      </c>
      <c r="B104" s="67">
        <v>1831083.9</v>
      </c>
      <c r="C104" s="67">
        <v>1354122.1</v>
      </c>
      <c r="D104" s="45"/>
    </row>
    <row r="105" spans="1:4" ht="15">
      <c r="A105" s="5" t="s">
        <v>71</v>
      </c>
      <c r="B105" s="67">
        <v>1831083.9</v>
      </c>
      <c r="C105" s="67">
        <v>1354122.1</v>
      </c>
      <c r="D105" s="45"/>
    </row>
    <row r="106" spans="1:4" ht="24.75">
      <c r="A106" s="5" t="s">
        <v>74</v>
      </c>
      <c r="B106" s="67">
        <v>1831083.9</v>
      </c>
      <c r="C106" s="67">
        <v>1354122.1</v>
      </c>
      <c r="D106" s="45"/>
    </row>
    <row r="107" spans="1:4" ht="24.75">
      <c r="A107" s="5" t="s">
        <v>72</v>
      </c>
      <c r="B107" s="67">
        <v>1831083.9</v>
      </c>
      <c r="C107" s="67">
        <v>1354122.1</v>
      </c>
      <c r="D107" s="45"/>
    </row>
  </sheetData>
  <sheetProtection/>
  <mergeCells count="3">
    <mergeCell ref="A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zoomScalePageLayoutView="0" workbookViewId="0" topLeftCell="A22">
      <selection activeCell="A35" sqref="A35:D45"/>
    </sheetView>
  </sheetViews>
  <sheetFormatPr defaultColWidth="9.00390625" defaultRowHeight="12.75"/>
  <cols>
    <col min="1" max="1" width="46.25390625" style="0" customWidth="1"/>
    <col min="2" max="3" width="20.25390625" style="0" customWidth="1"/>
    <col min="4" max="4" width="13.75390625" style="0" customWidth="1"/>
    <col min="5" max="5" width="9.875" style="0" bestFit="1" customWidth="1"/>
    <col min="6" max="6" width="10.125" style="0" bestFit="1" customWidth="1"/>
    <col min="7" max="7" width="10.75390625" style="0" bestFit="1" customWidth="1"/>
    <col min="9" max="9" width="11.75390625" style="0" bestFit="1" customWidth="1"/>
    <col min="10" max="10" width="12.00390625" style="0" customWidth="1"/>
  </cols>
  <sheetData>
    <row r="1" spans="1:4" ht="15.75">
      <c r="A1" s="90" t="s">
        <v>39</v>
      </c>
      <c r="B1" s="91"/>
      <c r="C1" s="91"/>
      <c r="D1" s="91"/>
    </row>
    <row r="2" spans="1:4" ht="15.75">
      <c r="A2" s="92" t="s">
        <v>90</v>
      </c>
      <c r="B2" s="93"/>
      <c r="C2" s="93"/>
      <c r="D2" s="93"/>
    </row>
    <row r="3" spans="1:4" ht="15.75">
      <c r="A3" s="94" t="s">
        <v>114</v>
      </c>
      <c r="B3" s="93"/>
      <c r="C3" s="93"/>
      <c r="D3" s="93"/>
    </row>
    <row r="4" spans="1:4" ht="15.75" thickBot="1">
      <c r="A4" s="70"/>
      <c r="B4" s="71"/>
      <c r="C4" s="71"/>
      <c r="D4" s="72" t="s">
        <v>61</v>
      </c>
    </row>
    <row r="5" spans="1:4" ht="15.75" thickBot="1">
      <c r="A5" s="73" t="s">
        <v>1</v>
      </c>
      <c r="B5" s="74" t="s">
        <v>31</v>
      </c>
      <c r="C5" s="74" t="s">
        <v>32</v>
      </c>
      <c r="D5" s="75" t="s">
        <v>17</v>
      </c>
    </row>
    <row r="6" spans="1:4" ht="13.5" thickBot="1">
      <c r="A6" s="76">
        <v>1</v>
      </c>
      <c r="B6" s="77">
        <v>2</v>
      </c>
      <c r="C6" s="78">
        <v>3</v>
      </c>
      <c r="D6" s="79">
        <v>4</v>
      </c>
    </row>
    <row r="7" spans="1:4" ht="12.75">
      <c r="A7" s="20" t="s">
        <v>18</v>
      </c>
      <c r="B7" s="21">
        <f>B8+B11+B12+B16+B17+B18+B20+B21+B22+B23+B10</f>
        <v>274308.3</v>
      </c>
      <c r="C7" s="21">
        <f>C8+C11+C12+C16+C17+C18+C20+C21+C22+C23+C10</f>
        <v>259871.9</v>
      </c>
      <c r="D7" s="80">
        <f>C7/B7*100</f>
        <v>94.73716252843973</v>
      </c>
    </row>
    <row r="8" spans="1:5" ht="12.75">
      <c r="A8" s="23" t="s">
        <v>15</v>
      </c>
      <c r="B8" s="24">
        <f>B9</f>
        <v>160000</v>
      </c>
      <c r="C8" s="24">
        <f>C9</f>
        <v>144370.5</v>
      </c>
      <c r="D8" s="80">
        <f>C8/B8*100</f>
        <v>90.2315625</v>
      </c>
      <c r="E8" s="53"/>
    </row>
    <row r="9" spans="1:4" ht="12.75">
      <c r="A9" s="25" t="s">
        <v>0</v>
      </c>
      <c r="B9" s="26">
        <v>160000</v>
      </c>
      <c r="C9" s="26">
        <v>144370.5</v>
      </c>
      <c r="D9" s="81">
        <f>C9/B9*100</f>
        <v>90.2315625</v>
      </c>
    </row>
    <row r="10" spans="1:4" ht="12.75">
      <c r="A10" s="23" t="s">
        <v>93</v>
      </c>
      <c r="B10" s="49">
        <v>15650</v>
      </c>
      <c r="C10" s="49">
        <v>16443.1</v>
      </c>
      <c r="D10" s="81">
        <f>C10/B10*100</f>
        <v>105.06773162939295</v>
      </c>
    </row>
    <row r="11" spans="1:4" ht="12.75">
      <c r="A11" s="23" t="s">
        <v>2</v>
      </c>
      <c r="B11" s="21">
        <v>28380</v>
      </c>
      <c r="C11" s="68">
        <v>24600</v>
      </c>
      <c r="D11" s="80">
        <f>C11/B11*100</f>
        <v>86.68076109936575</v>
      </c>
    </row>
    <row r="12" spans="1:4" ht="12.75">
      <c r="A12" s="23" t="s">
        <v>3</v>
      </c>
      <c r="B12" s="21">
        <f>B13+B14+B15</f>
        <v>16845</v>
      </c>
      <c r="C12" s="21">
        <f>C13+C14+C15</f>
        <v>18313.7</v>
      </c>
      <c r="D12" s="80">
        <f aca="true" t="shared" si="0" ref="D12:D21">C12/B12*100</f>
        <v>108.71890768774118</v>
      </c>
    </row>
    <row r="13" spans="1:4" ht="12.75">
      <c r="A13" s="25" t="s">
        <v>95</v>
      </c>
      <c r="B13" s="26">
        <v>2100</v>
      </c>
      <c r="C13" s="26">
        <v>2228</v>
      </c>
      <c r="D13" s="80">
        <f t="shared" si="0"/>
        <v>106.09523809523809</v>
      </c>
    </row>
    <row r="14" spans="1:4" ht="12.75">
      <c r="A14" s="25" t="s">
        <v>8</v>
      </c>
      <c r="B14" s="26">
        <v>545</v>
      </c>
      <c r="C14" s="26">
        <v>454.8</v>
      </c>
      <c r="D14" s="80">
        <f t="shared" si="0"/>
        <v>83.44954128440367</v>
      </c>
    </row>
    <row r="15" spans="1:4" ht="12.75">
      <c r="A15" s="25" t="s">
        <v>94</v>
      </c>
      <c r="B15" s="26">
        <v>14200</v>
      </c>
      <c r="C15" s="26">
        <v>15630.9</v>
      </c>
      <c r="D15" s="80">
        <f t="shared" si="0"/>
        <v>110.07676056338028</v>
      </c>
    </row>
    <row r="16" spans="1:4" ht="12.75">
      <c r="A16" s="23" t="s">
        <v>19</v>
      </c>
      <c r="B16" s="21">
        <v>3100</v>
      </c>
      <c r="C16" s="21">
        <v>3018.4</v>
      </c>
      <c r="D16" s="80">
        <f t="shared" si="0"/>
        <v>97.36774193548388</v>
      </c>
    </row>
    <row r="17" spans="1:6" ht="36">
      <c r="A17" s="84" t="s">
        <v>37</v>
      </c>
      <c r="B17" s="21">
        <v>34866</v>
      </c>
      <c r="C17" s="21">
        <v>32347.9</v>
      </c>
      <c r="D17" s="80">
        <f>C17/B17*100</f>
        <v>92.77777777777779</v>
      </c>
      <c r="E17" s="53"/>
      <c r="F17" s="53"/>
    </row>
    <row r="18" spans="1:4" ht="24">
      <c r="A18" s="23" t="s">
        <v>9</v>
      </c>
      <c r="B18" s="21">
        <f>B19</f>
        <v>747</v>
      </c>
      <c r="C18" s="21">
        <f>C19</f>
        <v>478</v>
      </c>
      <c r="D18" s="80">
        <f t="shared" si="0"/>
        <v>63.98929049531459</v>
      </c>
    </row>
    <row r="19" spans="1:4" ht="12.75">
      <c r="A19" s="25" t="s">
        <v>10</v>
      </c>
      <c r="B19" s="82">
        <v>747</v>
      </c>
      <c r="C19" s="69">
        <v>478</v>
      </c>
      <c r="D19" s="81">
        <f t="shared" si="0"/>
        <v>63.98929049531459</v>
      </c>
    </row>
    <row r="20" spans="1:4" ht="24">
      <c r="A20" s="23" t="s">
        <v>11</v>
      </c>
      <c r="B20" s="83">
        <v>2420</v>
      </c>
      <c r="C20" s="21">
        <v>3147.7</v>
      </c>
      <c r="D20" s="80">
        <f t="shared" si="0"/>
        <v>130.07024793388427</v>
      </c>
    </row>
    <row r="21" spans="1:4" ht="24">
      <c r="A21" s="84" t="s">
        <v>20</v>
      </c>
      <c r="B21" s="83">
        <v>9690</v>
      </c>
      <c r="C21" s="68">
        <v>14574.3</v>
      </c>
      <c r="D21" s="80">
        <f t="shared" si="0"/>
        <v>150.40557275541795</v>
      </c>
    </row>
    <row r="22" spans="1:4" ht="12.75">
      <c r="A22" s="84" t="s">
        <v>21</v>
      </c>
      <c r="B22" s="83">
        <v>600</v>
      </c>
      <c r="C22" s="68">
        <v>500.3</v>
      </c>
      <c r="D22" s="80">
        <f>C22/B22*100</f>
        <v>83.38333333333333</v>
      </c>
    </row>
    <row r="23" spans="1:4" ht="12.75">
      <c r="A23" s="84" t="s">
        <v>4</v>
      </c>
      <c r="B23" s="21">
        <v>2010.3</v>
      </c>
      <c r="C23" s="68">
        <v>2078</v>
      </c>
      <c r="D23" s="80">
        <f>C23/B23*100</f>
        <v>103.36765656867135</v>
      </c>
    </row>
    <row r="24" spans="1:4" ht="12.75">
      <c r="A24" s="23" t="s">
        <v>16</v>
      </c>
      <c r="B24" s="21">
        <f>B25+B31+B32+B30</f>
        <v>1568513.9000000001</v>
      </c>
      <c r="C24" s="21">
        <f>C25+C31+C32+C30</f>
        <v>1306984.5000000002</v>
      </c>
      <c r="D24" s="80">
        <f aca="true" t="shared" si="1" ref="D24:D32">C24/B24*100</f>
        <v>83.32629376124751</v>
      </c>
    </row>
    <row r="25" spans="1:4" ht="36">
      <c r="A25" s="25" t="s">
        <v>22</v>
      </c>
      <c r="B25" s="26">
        <v>1562374.8</v>
      </c>
      <c r="C25" s="26">
        <v>1301792.5</v>
      </c>
      <c r="D25" s="81">
        <f t="shared" si="1"/>
        <v>83.32139637684888</v>
      </c>
    </row>
    <row r="26" spans="1:4" ht="24">
      <c r="A26" s="25" t="s">
        <v>23</v>
      </c>
      <c r="B26" s="26">
        <v>525636.3</v>
      </c>
      <c r="C26" s="69">
        <v>469864.3</v>
      </c>
      <c r="D26" s="81">
        <f t="shared" si="1"/>
        <v>89.38962168328176</v>
      </c>
    </row>
    <row r="27" spans="1:4" ht="24">
      <c r="A27" s="25" t="s">
        <v>24</v>
      </c>
      <c r="B27" s="26">
        <v>273371.5</v>
      </c>
      <c r="C27" s="69">
        <v>196369.4</v>
      </c>
      <c r="D27" s="81">
        <f t="shared" si="1"/>
        <v>71.83243315415103</v>
      </c>
    </row>
    <row r="28" spans="1:4" ht="24">
      <c r="A28" s="25" t="s">
        <v>25</v>
      </c>
      <c r="B28" s="26">
        <v>745797.8</v>
      </c>
      <c r="C28" s="69">
        <v>620657</v>
      </c>
      <c r="D28" s="81">
        <f t="shared" si="1"/>
        <v>83.22054583695473</v>
      </c>
    </row>
    <row r="29" spans="1:4" ht="12.75">
      <c r="A29" s="25" t="s">
        <v>26</v>
      </c>
      <c r="B29" s="26">
        <v>17569.2</v>
      </c>
      <c r="C29" s="69">
        <v>14901.8</v>
      </c>
      <c r="D29" s="81">
        <f t="shared" si="1"/>
        <v>84.81774924299341</v>
      </c>
    </row>
    <row r="30" spans="1:4" ht="27" customHeight="1">
      <c r="A30" s="25" t="s">
        <v>104</v>
      </c>
      <c r="B30" s="26">
        <v>139.1</v>
      </c>
      <c r="C30" s="69">
        <v>139.1</v>
      </c>
      <c r="D30" s="81">
        <f t="shared" si="1"/>
        <v>100</v>
      </c>
    </row>
    <row r="31" spans="1:4" ht="17.25" customHeight="1">
      <c r="A31" s="25" t="s">
        <v>62</v>
      </c>
      <c r="B31" s="26">
        <v>6000</v>
      </c>
      <c r="C31" s="69">
        <v>5053.1</v>
      </c>
      <c r="D31" s="81">
        <f t="shared" si="1"/>
        <v>84.21833333333333</v>
      </c>
    </row>
    <row r="32" spans="1:4" ht="48">
      <c r="A32" s="25" t="s">
        <v>63</v>
      </c>
      <c r="B32" s="26"/>
      <c r="C32" s="69">
        <v>-0.2</v>
      </c>
      <c r="D32" s="81" t="e">
        <f t="shared" si="1"/>
        <v>#DIV/0!</v>
      </c>
    </row>
    <row r="33" spans="1:4" ht="12.75">
      <c r="A33" s="58" t="s">
        <v>27</v>
      </c>
      <c r="B33" s="59">
        <f>B7+B24</f>
        <v>1842822.2000000002</v>
      </c>
      <c r="C33" s="59">
        <f>C7+C24</f>
        <v>1566856.4000000001</v>
      </c>
      <c r="D33" s="60">
        <f>C33/B33*100</f>
        <v>85.02482768006593</v>
      </c>
    </row>
    <row r="34" spans="1:4" ht="12.75">
      <c r="A34" s="39"/>
      <c r="B34" s="40"/>
      <c r="C34" s="40"/>
      <c r="D34" s="41"/>
    </row>
    <row r="35" spans="1:4" ht="12.75">
      <c r="A35" s="39" t="s">
        <v>12</v>
      </c>
      <c r="B35" s="31">
        <f>SUM(B36:B43)</f>
        <v>122342.90000000001</v>
      </c>
      <c r="C35" s="31">
        <f>SUM(C36:C43)</f>
        <v>108956.6</v>
      </c>
      <c r="D35" s="41">
        <f aca="true" t="shared" si="2" ref="D35:D41">C35/B35*100</f>
        <v>89.05837608884536</v>
      </c>
    </row>
    <row r="36" spans="1:9" ht="24">
      <c r="A36" s="25" t="s">
        <v>40</v>
      </c>
      <c r="B36" s="27">
        <v>2463.2</v>
      </c>
      <c r="C36" s="29">
        <v>2241.9</v>
      </c>
      <c r="D36" s="28">
        <f t="shared" si="2"/>
        <v>91.01575186748946</v>
      </c>
      <c r="I36" s="57"/>
    </row>
    <row r="37" spans="1:9" ht="36">
      <c r="A37" s="25" t="s">
        <v>41</v>
      </c>
      <c r="B37" s="27">
        <v>2211.1</v>
      </c>
      <c r="C37" s="29">
        <v>2122.8</v>
      </c>
      <c r="D37" s="28">
        <f t="shared" si="2"/>
        <v>96.0065125955407</v>
      </c>
      <c r="I37" s="57"/>
    </row>
    <row r="38" spans="1:9" ht="36">
      <c r="A38" s="25" t="s">
        <v>42</v>
      </c>
      <c r="B38" s="27">
        <v>89098.6</v>
      </c>
      <c r="C38" s="29">
        <v>80143.6</v>
      </c>
      <c r="D38" s="28">
        <f t="shared" si="2"/>
        <v>89.94933702661994</v>
      </c>
      <c r="G38" s="53"/>
      <c r="I38" s="57"/>
    </row>
    <row r="39" spans="1:9" ht="12.75">
      <c r="A39" s="25" t="s">
        <v>84</v>
      </c>
      <c r="B39" s="27">
        <v>0.5</v>
      </c>
      <c r="C39" s="29">
        <v>0.5</v>
      </c>
      <c r="D39" s="28">
        <f t="shared" si="2"/>
        <v>100</v>
      </c>
      <c r="G39" s="53"/>
      <c r="I39" s="57"/>
    </row>
    <row r="40" spans="1:9" ht="36">
      <c r="A40" s="25" t="s">
        <v>43</v>
      </c>
      <c r="B40" s="27">
        <v>11400.5</v>
      </c>
      <c r="C40" s="29">
        <v>10610.1</v>
      </c>
      <c r="D40" s="28">
        <f t="shared" si="2"/>
        <v>93.06697074689707</v>
      </c>
      <c r="G40" s="53"/>
      <c r="I40" s="57"/>
    </row>
    <row r="41" spans="1:9" ht="12.75">
      <c r="A41" s="25" t="s">
        <v>91</v>
      </c>
      <c r="B41" s="27">
        <v>9.4</v>
      </c>
      <c r="C41" s="29">
        <v>9.4</v>
      </c>
      <c r="D41" s="28">
        <f t="shared" si="2"/>
        <v>100</v>
      </c>
      <c r="G41" s="53"/>
      <c r="I41" s="57"/>
    </row>
    <row r="42" spans="1:9" ht="12.75">
      <c r="A42" s="25" t="s">
        <v>44</v>
      </c>
      <c r="B42" s="27">
        <v>41.6</v>
      </c>
      <c r="C42" s="29">
        <v>0</v>
      </c>
      <c r="D42" s="28">
        <v>0</v>
      </c>
      <c r="G42" s="53"/>
      <c r="I42" s="57"/>
    </row>
    <row r="43" spans="1:10" ht="12.75">
      <c r="A43" s="25" t="s">
        <v>45</v>
      </c>
      <c r="B43" s="27">
        <v>17118</v>
      </c>
      <c r="C43" s="29">
        <v>13828.3</v>
      </c>
      <c r="D43" s="28">
        <f aca="true" t="shared" si="3" ref="D43:D70">C43/B43*100</f>
        <v>80.78221754877906</v>
      </c>
      <c r="G43" s="53"/>
      <c r="I43" s="56"/>
      <c r="J43" s="54"/>
    </row>
    <row r="44" spans="1:9" ht="12.75">
      <c r="A44" s="23" t="s">
        <v>33</v>
      </c>
      <c r="B44" s="21">
        <f>B45</f>
        <v>1464.7</v>
      </c>
      <c r="C44" s="21">
        <f>C45</f>
        <v>1226.4</v>
      </c>
      <c r="D44" s="22">
        <f t="shared" si="3"/>
        <v>83.73045674882229</v>
      </c>
      <c r="G44" s="53"/>
      <c r="I44" s="57"/>
    </row>
    <row r="45" spans="1:11" ht="12.75">
      <c r="A45" s="25" t="s">
        <v>46</v>
      </c>
      <c r="B45" s="26">
        <v>1464.7</v>
      </c>
      <c r="C45" s="29">
        <v>1226.4</v>
      </c>
      <c r="D45" s="22">
        <f t="shared" si="3"/>
        <v>83.73045674882229</v>
      </c>
      <c r="G45" s="53"/>
      <c r="I45" s="56"/>
      <c r="J45" s="55"/>
      <c r="K45" s="55"/>
    </row>
    <row r="46" spans="1:9" ht="24">
      <c r="A46" s="23" t="s">
        <v>13</v>
      </c>
      <c r="B46" s="31">
        <f>B47+B48</f>
        <v>38464.9</v>
      </c>
      <c r="C46" s="31">
        <f>C47+C48</f>
        <v>7087.2</v>
      </c>
      <c r="D46" s="22">
        <f t="shared" si="3"/>
        <v>18.42510964541699</v>
      </c>
      <c r="G46" s="53"/>
      <c r="I46" s="57"/>
    </row>
    <row r="47" spans="1:9" ht="12" customHeight="1">
      <c r="A47" s="51" t="s">
        <v>97</v>
      </c>
      <c r="B47" s="27">
        <v>8162.8</v>
      </c>
      <c r="C47" s="29">
        <v>6736.5</v>
      </c>
      <c r="D47" s="28">
        <f t="shared" si="3"/>
        <v>82.52682902925467</v>
      </c>
      <c r="G47" s="53"/>
      <c r="I47" s="57"/>
    </row>
    <row r="48" spans="1:9" ht="23.25" customHeight="1">
      <c r="A48" s="51" t="s">
        <v>98</v>
      </c>
      <c r="B48" s="27">
        <v>30302.1</v>
      </c>
      <c r="C48" s="29">
        <v>350.7</v>
      </c>
      <c r="D48" s="28">
        <f t="shared" si="3"/>
        <v>1.1573455305077867</v>
      </c>
      <c r="G48" s="54"/>
      <c r="I48" s="57"/>
    </row>
    <row r="49" spans="1:9" ht="12.75">
      <c r="A49" s="23" t="s">
        <v>14</v>
      </c>
      <c r="B49" s="31">
        <f>SUM(B50:B54)</f>
        <v>256074.4</v>
      </c>
      <c r="C49" s="31">
        <f>SUM(C50:C54)</f>
        <v>193401.2</v>
      </c>
      <c r="D49" s="22">
        <f t="shared" si="3"/>
        <v>75.52539418231578</v>
      </c>
      <c r="I49" s="57"/>
    </row>
    <row r="50" spans="1:9" ht="12.75">
      <c r="A50" s="25" t="s">
        <v>64</v>
      </c>
      <c r="B50" s="27">
        <v>51005</v>
      </c>
      <c r="C50" s="29">
        <v>38457</v>
      </c>
      <c r="D50" s="28">
        <f t="shared" si="3"/>
        <v>75.39849034408391</v>
      </c>
      <c r="I50" s="57"/>
    </row>
    <row r="51" spans="1:9" ht="12.75">
      <c r="A51" s="25" t="s">
        <v>102</v>
      </c>
      <c r="B51" s="27">
        <v>75</v>
      </c>
      <c r="C51" s="29">
        <v>75</v>
      </c>
      <c r="D51" s="28">
        <f t="shared" si="3"/>
        <v>100</v>
      </c>
      <c r="I51" s="57"/>
    </row>
    <row r="52" spans="1:10" ht="12.75">
      <c r="A52" s="25" t="s">
        <v>47</v>
      </c>
      <c r="B52" s="27">
        <v>30397.1</v>
      </c>
      <c r="C52" s="29">
        <v>25916.6</v>
      </c>
      <c r="D52" s="28">
        <f t="shared" si="3"/>
        <v>85.26010704968566</v>
      </c>
      <c r="I52" s="56"/>
      <c r="J52" s="55"/>
    </row>
    <row r="53" spans="1:9" ht="12.75">
      <c r="A53" s="25" t="s">
        <v>89</v>
      </c>
      <c r="B53" s="27">
        <v>153819.3</v>
      </c>
      <c r="C53" s="29">
        <v>111200.4</v>
      </c>
      <c r="D53" s="28">
        <f t="shared" si="3"/>
        <v>72.29287872198093</v>
      </c>
      <c r="I53" s="57"/>
    </row>
    <row r="54" spans="1:10" ht="12.75">
      <c r="A54" s="25" t="s">
        <v>48</v>
      </c>
      <c r="B54" s="27">
        <v>20778</v>
      </c>
      <c r="C54" s="29">
        <v>17752.2</v>
      </c>
      <c r="D54" s="28">
        <f t="shared" si="3"/>
        <v>85.43748195206469</v>
      </c>
      <c r="I54" s="57"/>
      <c r="J54" s="53"/>
    </row>
    <row r="55" spans="1:10" ht="12.75">
      <c r="A55" s="23" t="s">
        <v>5</v>
      </c>
      <c r="B55" s="31">
        <f>SUM(B56:B59)</f>
        <v>218386.8</v>
      </c>
      <c r="C55" s="31">
        <f>SUM(C56:C59)</f>
        <v>184413.4</v>
      </c>
      <c r="D55" s="22">
        <f t="shared" si="3"/>
        <v>84.44347368980176</v>
      </c>
      <c r="I55" s="57"/>
      <c r="J55" s="53"/>
    </row>
    <row r="56" spans="1:10" ht="12.75">
      <c r="A56" s="25" t="s">
        <v>49</v>
      </c>
      <c r="B56" s="27">
        <v>1617.8</v>
      </c>
      <c r="C56" s="29">
        <v>1351.8</v>
      </c>
      <c r="D56" s="28">
        <f t="shared" si="3"/>
        <v>83.55791816046482</v>
      </c>
      <c r="I56" s="57"/>
      <c r="J56" s="53"/>
    </row>
    <row r="57" spans="1:10" ht="12.75">
      <c r="A57" s="25" t="s">
        <v>50</v>
      </c>
      <c r="B57" s="27">
        <v>144678.5</v>
      </c>
      <c r="C57" s="29">
        <v>117845.5</v>
      </c>
      <c r="D57" s="28">
        <f t="shared" si="3"/>
        <v>81.45336038181209</v>
      </c>
      <c r="I57" s="57"/>
      <c r="J57" s="53"/>
    </row>
    <row r="58" spans="1:10" ht="12.75">
      <c r="A58" s="25" t="s">
        <v>81</v>
      </c>
      <c r="B58" s="27">
        <v>62764.4</v>
      </c>
      <c r="C58" s="29">
        <v>57194.3</v>
      </c>
      <c r="D58" s="28">
        <f t="shared" si="3"/>
        <v>91.12538317899957</v>
      </c>
      <c r="I58" s="56"/>
      <c r="J58" s="54"/>
    </row>
    <row r="59" spans="1:9" ht="24">
      <c r="A59" s="25" t="s">
        <v>92</v>
      </c>
      <c r="B59" s="27">
        <v>9326.1</v>
      </c>
      <c r="C59" s="29">
        <v>8021.8</v>
      </c>
      <c r="D59" s="28">
        <f t="shared" si="3"/>
        <v>86.01451839461298</v>
      </c>
      <c r="I59" s="57"/>
    </row>
    <row r="60" spans="1:9" ht="12.75">
      <c r="A60" s="23" t="s">
        <v>110</v>
      </c>
      <c r="B60" s="31">
        <f>B61</f>
        <v>9836.1</v>
      </c>
      <c r="C60" s="31">
        <f>C61</f>
        <v>0</v>
      </c>
      <c r="D60" s="22">
        <f t="shared" si="3"/>
        <v>0</v>
      </c>
      <c r="I60" s="57"/>
    </row>
    <row r="61" spans="1:9" ht="12.75">
      <c r="A61" s="25" t="s">
        <v>111</v>
      </c>
      <c r="B61" s="27">
        <v>9836.1</v>
      </c>
      <c r="C61" s="29">
        <v>0</v>
      </c>
      <c r="D61" s="28">
        <f t="shared" si="3"/>
        <v>0</v>
      </c>
      <c r="I61" s="57"/>
    </row>
    <row r="62" spans="1:10" ht="12.75">
      <c r="A62" s="23" t="s">
        <v>6</v>
      </c>
      <c r="B62" s="31">
        <f>SUM(B63:B67)</f>
        <v>753211.2</v>
      </c>
      <c r="C62" s="31">
        <f>SUM(C63:C67)</f>
        <v>636557.5</v>
      </c>
      <c r="D62" s="22">
        <f t="shared" si="3"/>
        <v>84.51248467893203</v>
      </c>
      <c r="I62" s="57"/>
      <c r="J62" s="53"/>
    </row>
    <row r="63" spans="1:10" ht="12.75">
      <c r="A63" s="25" t="s">
        <v>51</v>
      </c>
      <c r="B63" s="27">
        <v>210805.2</v>
      </c>
      <c r="C63" s="29">
        <v>173143.9</v>
      </c>
      <c r="D63" s="28">
        <f t="shared" si="3"/>
        <v>82.13454886312101</v>
      </c>
      <c r="I63" s="57"/>
      <c r="J63" s="53"/>
    </row>
    <row r="64" spans="1:10" ht="12.75">
      <c r="A64" s="25" t="s">
        <v>52</v>
      </c>
      <c r="B64" s="27">
        <v>421879.8</v>
      </c>
      <c r="C64" s="29">
        <v>359026</v>
      </c>
      <c r="D64" s="28">
        <f t="shared" si="3"/>
        <v>85.10149099340619</v>
      </c>
      <c r="I64" s="57"/>
      <c r="J64" s="53"/>
    </row>
    <row r="65" spans="1:10" ht="12.75">
      <c r="A65" s="25" t="s">
        <v>75</v>
      </c>
      <c r="B65" s="27">
        <v>86460.8</v>
      </c>
      <c r="C65" s="29">
        <v>74768.8</v>
      </c>
      <c r="D65" s="28">
        <f t="shared" si="3"/>
        <v>86.47710870128428</v>
      </c>
      <c r="I65" s="57"/>
      <c r="J65" s="53"/>
    </row>
    <row r="66" spans="1:10" ht="12.75">
      <c r="A66" s="25" t="s">
        <v>100</v>
      </c>
      <c r="B66" s="27">
        <v>402.2</v>
      </c>
      <c r="C66" s="29">
        <v>402.2</v>
      </c>
      <c r="D66" s="28">
        <f t="shared" si="3"/>
        <v>100</v>
      </c>
      <c r="E66" s="61"/>
      <c r="F66" s="61"/>
      <c r="I66" s="56"/>
      <c r="J66" s="54"/>
    </row>
    <row r="67" spans="1:9" ht="12.75">
      <c r="A67" s="25" t="s">
        <v>53</v>
      </c>
      <c r="B67" s="27">
        <v>33663.2</v>
      </c>
      <c r="C67" s="29">
        <v>29216.6</v>
      </c>
      <c r="D67" s="28">
        <f t="shared" si="3"/>
        <v>86.79091708453149</v>
      </c>
      <c r="I67" s="57"/>
    </row>
    <row r="68" spans="1:10" ht="12.75">
      <c r="A68" s="23" t="s">
        <v>34</v>
      </c>
      <c r="B68" s="31">
        <f>SUM(B69:B70)</f>
        <v>184807.5</v>
      </c>
      <c r="C68" s="31">
        <f>SUM(C69:C70)</f>
        <v>162980.7</v>
      </c>
      <c r="D68" s="22">
        <f t="shared" si="3"/>
        <v>88.18944036362161</v>
      </c>
      <c r="E68" s="57"/>
      <c r="F68" s="57"/>
      <c r="I68" s="57"/>
      <c r="J68" s="53"/>
    </row>
    <row r="69" spans="1:10" ht="12.75">
      <c r="A69" s="25" t="s">
        <v>54</v>
      </c>
      <c r="B69" s="27">
        <v>140449.6</v>
      </c>
      <c r="C69" s="29">
        <v>123602.4</v>
      </c>
      <c r="D69" s="28">
        <f t="shared" si="3"/>
        <v>88.00480741846185</v>
      </c>
      <c r="E69" s="57"/>
      <c r="F69" s="57"/>
      <c r="I69" s="57"/>
      <c r="J69" s="53"/>
    </row>
    <row r="70" spans="1:10" ht="12.75">
      <c r="A70" s="25" t="s">
        <v>55</v>
      </c>
      <c r="B70" s="27">
        <v>44357.9</v>
      </c>
      <c r="C70" s="29">
        <v>39378.3</v>
      </c>
      <c r="D70" s="28">
        <f t="shared" si="3"/>
        <v>88.77404024987658</v>
      </c>
      <c r="E70" s="57"/>
      <c r="F70" s="56"/>
      <c r="G70" s="55"/>
      <c r="I70" s="57"/>
      <c r="J70" s="53"/>
    </row>
    <row r="71" spans="1:9" ht="12.75" customHeight="1" hidden="1">
      <c r="A71" s="23" t="s">
        <v>82</v>
      </c>
      <c r="B71" s="31">
        <f>B72</f>
        <v>0</v>
      </c>
      <c r="C71" s="31">
        <f>C72</f>
        <v>0</v>
      </c>
      <c r="D71" s="22">
        <v>0</v>
      </c>
      <c r="E71" s="57"/>
      <c r="F71" s="57"/>
      <c r="I71" s="57"/>
    </row>
    <row r="72" spans="1:9" ht="12.75" customHeight="1" hidden="1">
      <c r="A72" s="25" t="s">
        <v>83</v>
      </c>
      <c r="B72" s="27">
        <v>0</v>
      </c>
      <c r="C72" s="29">
        <v>0</v>
      </c>
      <c r="D72" s="28">
        <v>0</v>
      </c>
      <c r="E72" s="57"/>
      <c r="F72" s="57"/>
      <c r="I72" s="57"/>
    </row>
    <row r="73" spans="1:10" ht="12.75">
      <c r="A73" s="23" t="s">
        <v>7</v>
      </c>
      <c r="B73" s="31">
        <f>B74+B75+B76+B77+B78</f>
        <v>266487.1</v>
      </c>
      <c r="C73" s="31">
        <f>C74+C75+C76+C77+C78</f>
        <v>229817.69999999998</v>
      </c>
      <c r="D73" s="22">
        <f aca="true" t="shared" si="4" ref="D73:D85">C73/B73*100</f>
        <v>86.23970916415841</v>
      </c>
      <c r="E73" s="57"/>
      <c r="F73" s="57"/>
      <c r="I73" s="57"/>
      <c r="J73" s="53"/>
    </row>
    <row r="74" spans="1:10" ht="12.75">
      <c r="A74" s="25" t="s">
        <v>56</v>
      </c>
      <c r="B74" s="27">
        <v>6956</v>
      </c>
      <c r="C74" s="29">
        <v>6321.9</v>
      </c>
      <c r="D74" s="28">
        <f t="shared" si="4"/>
        <v>90.88412880966072</v>
      </c>
      <c r="E74" s="57"/>
      <c r="F74" s="57"/>
      <c r="I74" s="57"/>
      <c r="J74" s="53"/>
    </row>
    <row r="75" spans="1:10" ht="12.75">
      <c r="A75" s="25" t="s">
        <v>57</v>
      </c>
      <c r="B75" s="27">
        <v>135961.6</v>
      </c>
      <c r="C75" s="29">
        <v>107598.9</v>
      </c>
      <c r="D75" s="28">
        <f t="shared" si="4"/>
        <v>79.13918341649406</v>
      </c>
      <c r="E75" s="57"/>
      <c r="F75" s="57"/>
      <c r="I75" s="56"/>
      <c r="J75" s="54"/>
    </row>
    <row r="76" spans="1:9" ht="12.75">
      <c r="A76" s="25" t="s">
        <v>58</v>
      </c>
      <c r="B76" s="27">
        <v>10256.8</v>
      </c>
      <c r="C76" s="29">
        <v>9562.5</v>
      </c>
      <c r="D76" s="28">
        <f t="shared" si="4"/>
        <v>93.23083222837532</v>
      </c>
      <c r="E76" s="57"/>
      <c r="F76" s="57"/>
      <c r="I76" s="57"/>
    </row>
    <row r="77" spans="1:9" ht="12.75">
      <c r="A77" s="25" t="s">
        <v>59</v>
      </c>
      <c r="B77" s="27">
        <v>89029.4</v>
      </c>
      <c r="C77" s="29">
        <v>86099.6</v>
      </c>
      <c r="D77" s="28">
        <f t="shared" si="4"/>
        <v>96.70917696850705</v>
      </c>
      <c r="E77" s="57"/>
      <c r="F77" s="57"/>
      <c r="I77" s="57"/>
    </row>
    <row r="78" spans="1:9" ht="12.75">
      <c r="A78" s="25" t="s">
        <v>60</v>
      </c>
      <c r="B78" s="27">
        <v>24283.3</v>
      </c>
      <c r="C78" s="29">
        <v>20234.8</v>
      </c>
      <c r="D78" s="28">
        <f t="shared" si="4"/>
        <v>83.32804849423266</v>
      </c>
      <c r="E78" s="57"/>
      <c r="F78" s="57"/>
      <c r="I78" s="57"/>
    </row>
    <row r="79" spans="1:9" ht="12.75">
      <c r="A79" s="23" t="s">
        <v>35</v>
      </c>
      <c r="B79" s="21">
        <f>B80+B81+B82</f>
        <v>10367.8</v>
      </c>
      <c r="C79" s="21">
        <f>C80+C81+C82</f>
        <v>10143.5</v>
      </c>
      <c r="D79" s="22">
        <f>C79/B79*100</f>
        <v>97.83657092150698</v>
      </c>
      <c r="E79" s="57"/>
      <c r="F79" s="57"/>
      <c r="I79" s="57"/>
    </row>
    <row r="80" spans="1:9" ht="12.75">
      <c r="A80" s="25" t="s">
        <v>87</v>
      </c>
      <c r="B80" s="26">
        <v>1130</v>
      </c>
      <c r="C80" s="26">
        <v>915.1</v>
      </c>
      <c r="D80" s="28">
        <f t="shared" si="4"/>
        <v>80.98230088495575</v>
      </c>
      <c r="E80" s="62"/>
      <c r="F80" s="62"/>
      <c r="I80" s="57"/>
    </row>
    <row r="81" spans="1:9" ht="12.75">
      <c r="A81" s="25" t="s">
        <v>96</v>
      </c>
      <c r="B81" s="26">
        <v>9237.8</v>
      </c>
      <c r="C81" s="26">
        <v>9228.4</v>
      </c>
      <c r="D81" s="28">
        <f t="shared" si="4"/>
        <v>99.89824417068999</v>
      </c>
      <c r="E81" s="62"/>
      <c r="F81" s="62"/>
      <c r="I81" s="57"/>
    </row>
    <row r="82" spans="1:10" ht="12.75">
      <c r="A82" s="25" t="s">
        <v>86</v>
      </c>
      <c r="B82" s="26">
        <v>0</v>
      </c>
      <c r="C82" s="26">
        <v>0</v>
      </c>
      <c r="D82" s="28" t="e">
        <f t="shared" si="4"/>
        <v>#DIV/0!</v>
      </c>
      <c r="E82" s="57"/>
      <c r="F82" s="57"/>
      <c r="I82" s="56"/>
      <c r="J82" s="55"/>
    </row>
    <row r="83" spans="1:9" ht="12.75">
      <c r="A83" s="23" t="s">
        <v>36</v>
      </c>
      <c r="B83" s="21">
        <f>B84</f>
        <v>3877.8</v>
      </c>
      <c r="C83" s="21">
        <f>C84</f>
        <v>3482.2</v>
      </c>
      <c r="D83" s="22">
        <f t="shared" si="4"/>
        <v>89.79833926453142</v>
      </c>
      <c r="E83" s="57"/>
      <c r="F83" s="57"/>
      <c r="I83" s="57"/>
    </row>
    <row r="84" spans="1:9" ht="12.75">
      <c r="A84" s="25" t="s">
        <v>99</v>
      </c>
      <c r="B84" s="26">
        <v>3877.8</v>
      </c>
      <c r="C84" s="26">
        <v>3482.2</v>
      </c>
      <c r="D84" s="28">
        <f t="shared" si="4"/>
        <v>89.79833926453142</v>
      </c>
      <c r="E84" s="57"/>
      <c r="F84" s="57"/>
      <c r="I84" s="57"/>
    </row>
    <row r="85" spans="1:9" ht="12.75">
      <c r="A85" s="58" t="s">
        <v>28</v>
      </c>
      <c r="B85" s="59">
        <f>B35+B44+B46+B49+B55+B62+B68+B73+B79+B83+B60</f>
        <v>1865321.2000000002</v>
      </c>
      <c r="C85" s="59">
        <f>C35+C44+C46+C49+C55+C62+C68+C73+C79+C83+C60</f>
        <v>1538066.4</v>
      </c>
      <c r="D85" s="60">
        <f t="shared" si="4"/>
        <v>82.45584728249482</v>
      </c>
      <c r="E85" s="57"/>
      <c r="F85" s="57"/>
      <c r="I85" s="57"/>
    </row>
    <row r="86" spans="1:9" ht="24">
      <c r="A86" s="23" t="s">
        <v>29</v>
      </c>
      <c r="B86" s="63">
        <f>B33-B85</f>
        <v>-22499</v>
      </c>
      <c r="C86" s="63">
        <f>C33-C85</f>
        <v>28790.000000000233</v>
      </c>
      <c r="D86" s="22"/>
      <c r="E86" s="57"/>
      <c r="F86" s="57"/>
      <c r="I86" s="57"/>
    </row>
    <row r="87" spans="1:9" ht="12.75">
      <c r="A87" s="32"/>
      <c r="B87" s="33" t="s">
        <v>38</v>
      </c>
      <c r="C87" s="34"/>
      <c r="D87" s="7"/>
      <c r="E87" s="57"/>
      <c r="F87" s="56"/>
      <c r="G87" s="54"/>
      <c r="I87" s="57"/>
    </row>
    <row r="88" spans="1:10" ht="12.75">
      <c r="A88" s="35"/>
      <c r="B88" s="36"/>
      <c r="C88" s="37" t="s">
        <v>88</v>
      </c>
      <c r="D88" s="7"/>
      <c r="E88" s="57"/>
      <c r="F88" s="57"/>
      <c r="I88" s="56"/>
      <c r="J88" s="54"/>
    </row>
    <row r="89" spans="1:9" ht="22.5">
      <c r="A89" s="44" t="s">
        <v>1</v>
      </c>
      <c r="B89" s="42" t="s">
        <v>76</v>
      </c>
      <c r="C89" s="43" t="s">
        <v>32</v>
      </c>
      <c r="D89" s="7"/>
      <c r="E89" s="57"/>
      <c r="F89" s="57"/>
      <c r="I89" s="57"/>
    </row>
    <row r="90" spans="1:10" ht="24">
      <c r="A90" s="1" t="s">
        <v>30</v>
      </c>
      <c r="B90" s="64">
        <f>B91+B96</f>
        <v>22499</v>
      </c>
      <c r="C90" s="64">
        <f>C91+C96</f>
        <v>-28790</v>
      </c>
      <c r="D90" s="7"/>
      <c r="E90" s="57"/>
      <c r="F90" s="57"/>
      <c r="I90" s="57"/>
      <c r="J90" s="53"/>
    </row>
    <row r="91" spans="1:4" ht="24">
      <c r="A91" s="38" t="s">
        <v>85</v>
      </c>
      <c r="B91" s="65">
        <f>B92</f>
        <v>0</v>
      </c>
      <c r="C91" s="65">
        <f>C92</f>
        <v>0</v>
      </c>
      <c r="D91" s="7"/>
    </row>
    <row r="92" spans="1:4" ht="24">
      <c r="A92" s="2" t="s">
        <v>65</v>
      </c>
      <c r="B92" s="66">
        <v>0</v>
      </c>
      <c r="C92" s="66">
        <v>0</v>
      </c>
      <c r="D92" s="15"/>
    </row>
    <row r="93" spans="1:4" ht="36">
      <c r="A93" s="2" t="s">
        <v>66</v>
      </c>
      <c r="B93" s="66">
        <v>0</v>
      </c>
      <c r="C93" s="66">
        <v>0</v>
      </c>
      <c r="D93" s="15"/>
    </row>
    <row r="94" spans="1:4" ht="36">
      <c r="A94" s="5" t="s">
        <v>67</v>
      </c>
      <c r="B94" s="66">
        <v>0</v>
      </c>
      <c r="C94" s="66">
        <v>0</v>
      </c>
      <c r="D94" s="7"/>
    </row>
    <row r="95" spans="1:4" ht="48">
      <c r="A95" s="5" t="s">
        <v>68</v>
      </c>
      <c r="B95" s="66">
        <v>0</v>
      </c>
      <c r="C95" s="66">
        <v>0</v>
      </c>
      <c r="D95" s="15"/>
    </row>
    <row r="96" spans="1:4" ht="12.75">
      <c r="A96" s="47" t="s">
        <v>73</v>
      </c>
      <c r="B96" s="65">
        <f>B97</f>
        <v>22499</v>
      </c>
      <c r="C96" s="65">
        <f>C97</f>
        <v>-28790</v>
      </c>
      <c r="D96" s="15"/>
    </row>
    <row r="97" spans="1:4" ht="24">
      <c r="A97" s="5" t="s">
        <v>69</v>
      </c>
      <c r="B97" s="67">
        <f>B98+B102</f>
        <v>22499</v>
      </c>
      <c r="C97" s="67">
        <f>C98+C102</f>
        <v>-28790</v>
      </c>
      <c r="D97" s="15"/>
    </row>
    <row r="98" spans="1:4" ht="12.75">
      <c r="A98" s="5" t="s">
        <v>77</v>
      </c>
      <c r="B98" s="67">
        <v>-1842822.2</v>
      </c>
      <c r="C98" s="67">
        <v>-1593362.1</v>
      </c>
      <c r="D98" s="15"/>
    </row>
    <row r="99" spans="1:4" ht="12.75">
      <c r="A99" s="5" t="s">
        <v>78</v>
      </c>
      <c r="B99" s="67">
        <v>-1842822.2</v>
      </c>
      <c r="C99" s="67">
        <v>-1593362.1</v>
      </c>
      <c r="D99" s="7"/>
    </row>
    <row r="100" spans="1:4" ht="24.75">
      <c r="A100" s="5" t="s">
        <v>79</v>
      </c>
      <c r="B100" s="67">
        <v>-1842822.2</v>
      </c>
      <c r="C100" s="67">
        <v>-1593362.1</v>
      </c>
      <c r="D100" s="45"/>
    </row>
    <row r="101" spans="1:4" ht="24.75">
      <c r="A101" s="5" t="s">
        <v>80</v>
      </c>
      <c r="B101" s="67">
        <v>-1842822.2</v>
      </c>
      <c r="C101" s="67">
        <v>-1593362.1</v>
      </c>
      <c r="D101" s="45"/>
    </row>
    <row r="102" spans="1:4" ht="15">
      <c r="A102" s="5" t="s">
        <v>70</v>
      </c>
      <c r="B102" s="67">
        <v>1865321.2</v>
      </c>
      <c r="C102" s="67">
        <v>1564572.1</v>
      </c>
      <c r="D102" s="45"/>
    </row>
    <row r="103" spans="1:4" ht="15">
      <c r="A103" s="5" t="s">
        <v>71</v>
      </c>
      <c r="B103" s="67">
        <v>1865321.2</v>
      </c>
      <c r="C103" s="67">
        <v>1564572.1</v>
      </c>
      <c r="D103" s="45"/>
    </row>
    <row r="104" spans="1:4" ht="24.75">
      <c r="A104" s="5" t="s">
        <v>74</v>
      </c>
      <c r="B104" s="67">
        <v>1865321.2</v>
      </c>
      <c r="C104" s="67">
        <v>1564572.1</v>
      </c>
      <c r="D104" s="45"/>
    </row>
    <row r="105" spans="1:4" ht="24.75">
      <c r="A105" s="5" t="s">
        <v>72</v>
      </c>
      <c r="B105" s="67">
        <v>1865321.2</v>
      </c>
      <c r="C105" s="67">
        <v>1564572.1</v>
      </c>
      <c r="D105" s="45"/>
    </row>
  </sheetData>
  <sheetProtection/>
  <mergeCells count="3">
    <mergeCell ref="A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zoomScalePageLayoutView="0" workbookViewId="0" topLeftCell="A1">
      <selection activeCell="J18" sqref="J18"/>
    </sheetView>
  </sheetViews>
  <sheetFormatPr defaultColWidth="9.00390625" defaultRowHeight="12.75"/>
  <cols>
    <col min="1" max="1" width="46.25390625" style="0" customWidth="1"/>
    <col min="2" max="3" width="20.25390625" style="0" customWidth="1"/>
    <col min="4" max="4" width="13.75390625" style="0" customWidth="1"/>
    <col min="5" max="5" width="9.875" style="0" bestFit="1" customWidth="1"/>
    <col min="6" max="6" width="10.125" style="0" bestFit="1" customWidth="1"/>
    <col min="7" max="7" width="10.75390625" style="0" bestFit="1" customWidth="1"/>
    <col min="9" max="9" width="11.75390625" style="0" bestFit="1" customWidth="1"/>
    <col min="10" max="10" width="12.00390625" style="0" customWidth="1"/>
  </cols>
  <sheetData>
    <row r="1" spans="1:4" ht="15.75">
      <c r="A1" s="90" t="s">
        <v>39</v>
      </c>
      <c r="B1" s="91"/>
      <c r="C1" s="91"/>
      <c r="D1" s="91"/>
    </row>
    <row r="2" spans="1:4" ht="15.75">
      <c r="A2" s="92" t="s">
        <v>90</v>
      </c>
      <c r="B2" s="93"/>
      <c r="C2" s="93"/>
      <c r="D2" s="93"/>
    </row>
    <row r="3" spans="1:4" ht="15.75">
      <c r="A3" s="94" t="s">
        <v>115</v>
      </c>
      <c r="B3" s="93"/>
      <c r="C3" s="93"/>
      <c r="D3" s="93"/>
    </row>
    <row r="4" spans="1:4" ht="15.75" thickBot="1">
      <c r="A4" s="70"/>
      <c r="B4" s="71"/>
      <c r="C4" s="71"/>
      <c r="D4" s="72" t="s">
        <v>61</v>
      </c>
    </row>
    <row r="5" spans="1:4" ht="15.75" thickBot="1">
      <c r="A5" s="73" t="s">
        <v>1</v>
      </c>
      <c r="B5" s="74" t="s">
        <v>31</v>
      </c>
      <c r="C5" s="74" t="s">
        <v>32</v>
      </c>
      <c r="D5" s="75" t="s">
        <v>17</v>
      </c>
    </row>
    <row r="6" spans="1:4" ht="13.5" thickBot="1">
      <c r="A6" s="76">
        <v>1</v>
      </c>
      <c r="B6" s="77">
        <v>2</v>
      </c>
      <c r="C6" s="78">
        <v>3</v>
      </c>
      <c r="D6" s="79">
        <v>4</v>
      </c>
    </row>
    <row r="7" spans="1:4" ht="12.75">
      <c r="A7" s="20" t="s">
        <v>18</v>
      </c>
      <c r="B7" s="21">
        <f>B8+B11+B12+B16+B17+B18+B20+B21+B22+B23+B10</f>
        <v>290276.69999999995</v>
      </c>
      <c r="C7" s="21">
        <f>C8+C11+C12+C16+C17+C18+C20+C21+C22+C23+C10</f>
        <v>294953.3</v>
      </c>
      <c r="D7" s="80">
        <f>C7/B7*100</f>
        <v>101.6110834937837</v>
      </c>
    </row>
    <row r="8" spans="1:5" ht="12.75">
      <c r="A8" s="23" t="s">
        <v>15</v>
      </c>
      <c r="B8" s="24">
        <f>B9</f>
        <v>165000</v>
      </c>
      <c r="C8" s="24">
        <f>C9</f>
        <v>172454.4</v>
      </c>
      <c r="D8" s="80">
        <f>C8/B8*100</f>
        <v>104.51781818181817</v>
      </c>
      <c r="E8" s="53"/>
    </row>
    <row r="9" spans="1:4" ht="12.75">
      <c r="A9" s="25" t="s">
        <v>0</v>
      </c>
      <c r="B9" s="26">
        <v>165000</v>
      </c>
      <c r="C9" s="26">
        <v>172454.4</v>
      </c>
      <c r="D9" s="81">
        <f>C9/B9*100</f>
        <v>104.51781818181817</v>
      </c>
    </row>
    <row r="10" spans="1:4" ht="12.75">
      <c r="A10" s="23" t="s">
        <v>93</v>
      </c>
      <c r="B10" s="49">
        <v>17950</v>
      </c>
      <c r="C10" s="49">
        <v>18206.9</v>
      </c>
      <c r="D10" s="81">
        <f>C10/B10*100</f>
        <v>101.43119777158776</v>
      </c>
    </row>
    <row r="11" spans="1:4" ht="12.75">
      <c r="A11" s="23" t="s">
        <v>2</v>
      </c>
      <c r="B11" s="21">
        <v>25970</v>
      </c>
      <c r="C11" s="68">
        <v>23875.4</v>
      </c>
      <c r="D11" s="80">
        <f>C11/B11*100</f>
        <v>91.93453985367732</v>
      </c>
    </row>
    <row r="12" spans="1:4" ht="12.75">
      <c r="A12" s="23" t="s">
        <v>3</v>
      </c>
      <c r="B12" s="21">
        <f>B13+B14+B15</f>
        <v>20970</v>
      </c>
      <c r="C12" s="21">
        <f>C13+C14+C15</f>
        <v>20018.300000000003</v>
      </c>
      <c r="D12" s="80">
        <f aca="true" t="shared" si="0" ref="D12:D21">C12/B12*100</f>
        <v>95.4616118264187</v>
      </c>
    </row>
    <row r="13" spans="1:4" ht="12.75">
      <c r="A13" s="25" t="s">
        <v>95</v>
      </c>
      <c r="B13" s="26">
        <v>2800</v>
      </c>
      <c r="C13" s="26">
        <v>2780.9</v>
      </c>
      <c r="D13" s="80">
        <f t="shared" si="0"/>
        <v>99.31785714285715</v>
      </c>
    </row>
    <row r="14" spans="1:4" ht="12.75">
      <c r="A14" s="25" t="s">
        <v>8</v>
      </c>
      <c r="B14" s="26">
        <v>570</v>
      </c>
      <c r="C14" s="26">
        <v>572.2</v>
      </c>
      <c r="D14" s="80">
        <f t="shared" si="0"/>
        <v>100.38596491228071</v>
      </c>
    </row>
    <row r="15" spans="1:4" ht="12.75">
      <c r="A15" s="25" t="s">
        <v>94</v>
      </c>
      <c r="B15" s="26">
        <v>17600</v>
      </c>
      <c r="C15" s="26">
        <v>16665.2</v>
      </c>
      <c r="D15" s="80">
        <f t="shared" si="0"/>
        <v>94.68863636363636</v>
      </c>
    </row>
    <row r="16" spans="1:4" ht="12.75">
      <c r="A16" s="23" t="s">
        <v>19</v>
      </c>
      <c r="B16" s="21">
        <v>3300</v>
      </c>
      <c r="C16" s="21">
        <v>3297.9</v>
      </c>
      <c r="D16" s="80">
        <f t="shared" si="0"/>
        <v>99.93636363636364</v>
      </c>
    </row>
    <row r="17" spans="1:6" ht="36">
      <c r="A17" s="84" t="s">
        <v>37</v>
      </c>
      <c r="B17" s="21">
        <v>35500</v>
      </c>
      <c r="C17" s="21">
        <v>35644.7</v>
      </c>
      <c r="D17" s="80">
        <f>C17/B17*100</f>
        <v>100.4076056338028</v>
      </c>
      <c r="E17" s="53"/>
      <c r="F17" s="53"/>
    </row>
    <row r="18" spans="1:4" ht="24">
      <c r="A18" s="23" t="s">
        <v>9</v>
      </c>
      <c r="B18" s="21">
        <f>B19</f>
        <v>486</v>
      </c>
      <c r="C18" s="21">
        <f>C19</f>
        <v>478.1</v>
      </c>
      <c r="D18" s="80">
        <f t="shared" si="0"/>
        <v>98.37448559670783</v>
      </c>
    </row>
    <row r="19" spans="1:4" ht="12.75">
      <c r="A19" s="25" t="s">
        <v>10</v>
      </c>
      <c r="B19" s="82">
        <v>486</v>
      </c>
      <c r="C19" s="69">
        <v>478.1</v>
      </c>
      <c r="D19" s="81">
        <f t="shared" si="0"/>
        <v>98.37448559670783</v>
      </c>
    </row>
    <row r="20" spans="1:4" ht="24">
      <c r="A20" s="23" t="s">
        <v>11</v>
      </c>
      <c r="B20" s="83">
        <v>3461.1</v>
      </c>
      <c r="C20" s="21">
        <v>3441.4</v>
      </c>
      <c r="D20" s="80">
        <f t="shared" si="0"/>
        <v>99.43081679234926</v>
      </c>
    </row>
    <row r="21" spans="1:4" ht="24">
      <c r="A21" s="84" t="s">
        <v>20</v>
      </c>
      <c r="B21" s="83">
        <v>14693</v>
      </c>
      <c r="C21" s="68">
        <v>14674.8</v>
      </c>
      <c r="D21" s="80">
        <f t="shared" si="0"/>
        <v>99.87613149118627</v>
      </c>
    </row>
    <row r="22" spans="1:4" ht="12.75">
      <c r="A22" s="84" t="s">
        <v>21</v>
      </c>
      <c r="B22" s="83">
        <v>600</v>
      </c>
      <c r="C22" s="68">
        <v>526.7</v>
      </c>
      <c r="D22" s="80">
        <f>C22/B22*100</f>
        <v>87.78333333333333</v>
      </c>
    </row>
    <row r="23" spans="1:4" ht="12.75">
      <c r="A23" s="84" t="s">
        <v>4</v>
      </c>
      <c r="B23" s="21">
        <v>2346.6</v>
      </c>
      <c r="C23" s="68">
        <v>2334.7</v>
      </c>
      <c r="D23" s="80">
        <f>C23/B23*100</f>
        <v>99.49288332054887</v>
      </c>
    </row>
    <row r="24" spans="1:4" ht="12.75">
      <c r="A24" s="23" t="s">
        <v>16</v>
      </c>
      <c r="B24" s="21">
        <f>B25+B31+B32+B30</f>
        <v>1558406.9000000001</v>
      </c>
      <c r="C24" s="21">
        <f>C25+C31+C32+C30</f>
        <v>1524658.6000000003</v>
      </c>
      <c r="D24" s="80">
        <f aca="true" t="shared" si="1" ref="D24:D32">C24/B24*100</f>
        <v>97.83443592299291</v>
      </c>
    </row>
    <row r="25" spans="1:4" ht="36">
      <c r="A25" s="25" t="s">
        <v>22</v>
      </c>
      <c r="B25" s="26">
        <f>B26+B27+B28+B29</f>
        <v>1552853.8</v>
      </c>
      <c r="C25" s="26">
        <f>C26+C27+C28+C29</f>
        <v>1519639.9000000001</v>
      </c>
      <c r="D25" s="81">
        <f t="shared" si="1"/>
        <v>97.86110579115692</v>
      </c>
    </row>
    <row r="26" spans="1:4" ht="24">
      <c r="A26" s="25" t="s">
        <v>23</v>
      </c>
      <c r="B26" s="26">
        <v>525636.3</v>
      </c>
      <c r="C26" s="69">
        <v>525636.3</v>
      </c>
      <c r="D26" s="81">
        <f t="shared" si="1"/>
        <v>100</v>
      </c>
    </row>
    <row r="27" spans="1:4" ht="24">
      <c r="A27" s="25" t="s">
        <v>24</v>
      </c>
      <c r="B27" s="26">
        <v>263830.5</v>
      </c>
      <c r="C27" s="69">
        <v>258977.7</v>
      </c>
      <c r="D27" s="81">
        <f t="shared" si="1"/>
        <v>98.16063722731072</v>
      </c>
    </row>
    <row r="28" spans="1:4" ht="24">
      <c r="A28" s="25" t="s">
        <v>25</v>
      </c>
      <c r="B28" s="26">
        <v>745817.8</v>
      </c>
      <c r="C28" s="69">
        <v>718763.3</v>
      </c>
      <c r="D28" s="81">
        <f t="shared" si="1"/>
        <v>96.3725054564265</v>
      </c>
    </row>
    <row r="29" spans="1:4" ht="12.75">
      <c r="A29" s="25" t="s">
        <v>26</v>
      </c>
      <c r="B29" s="26">
        <v>17569.2</v>
      </c>
      <c r="C29" s="69">
        <v>16262.6</v>
      </c>
      <c r="D29" s="81">
        <f t="shared" si="1"/>
        <v>92.56312182683331</v>
      </c>
    </row>
    <row r="30" spans="1:4" ht="27" customHeight="1">
      <c r="A30" s="25" t="s">
        <v>104</v>
      </c>
      <c r="B30" s="26">
        <v>139.1</v>
      </c>
      <c r="C30" s="69">
        <v>139.1</v>
      </c>
      <c r="D30" s="81">
        <f t="shared" si="1"/>
        <v>100</v>
      </c>
    </row>
    <row r="31" spans="1:4" ht="17.25" customHeight="1">
      <c r="A31" s="25" t="s">
        <v>62</v>
      </c>
      <c r="B31" s="26">
        <v>5414</v>
      </c>
      <c r="C31" s="69">
        <v>5559.1</v>
      </c>
      <c r="D31" s="81">
        <f t="shared" si="1"/>
        <v>102.68008865903215</v>
      </c>
    </row>
    <row r="32" spans="1:4" ht="48">
      <c r="A32" s="25" t="s">
        <v>63</v>
      </c>
      <c r="B32" s="26"/>
      <c r="C32" s="69">
        <v>-679.5</v>
      </c>
      <c r="D32" s="81" t="e">
        <f t="shared" si="1"/>
        <v>#DIV/0!</v>
      </c>
    </row>
    <row r="33" spans="1:4" ht="12.75">
      <c r="A33" s="58" t="s">
        <v>27</v>
      </c>
      <c r="B33" s="59">
        <f>B7+B24</f>
        <v>1848683.6</v>
      </c>
      <c r="C33" s="59">
        <f>C7+C24</f>
        <v>1819611.9000000004</v>
      </c>
      <c r="D33" s="60">
        <f>C33/B33*100</f>
        <v>98.42743777247769</v>
      </c>
    </row>
    <row r="34" spans="1:4" ht="12.75">
      <c r="A34" s="39"/>
      <c r="B34" s="40"/>
      <c r="C34" s="40"/>
      <c r="D34" s="41"/>
    </row>
    <row r="35" spans="1:4" ht="12.75">
      <c r="A35" s="39" t="s">
        <v>12</v>
      </c>
      <c r="B35" s="31">
        <f>SUM(B36:B43)</f>
        <v>129283.3</v>
      </c>
      <c r="C35" s="31">
        <f>SUM(C36:C43)</f>
        <v>129121.9</v>
      </c>
      <c r="D35" s="41">
        <f aca="true" t="shared" si="2" ref="D35:D41">C35/B35*100</f>
        <v>99.87515788968877</v>
      </c>
    </row>
    <row r="36" spans="1:9" ht="24">
      <c r="A36" s="25" t="s">
        <v>40</v>
      </c>
      <c r="B36" s="27">
        <v>2676.1</v>
      </c>
      <c r="C36" s="29">
        <v>2676.1</v>
      </c>
      <c r="D36" s="28">
        <f t="shared" si="2"/>
        <v>100</v>
      </c>
      <c r="I36" s="57"/>
    </row>
    <row r="37" spans="1:9" ht="36">
      <c r="A37" s="25" t="s">
        <v>41</v>
      </c>
      <c r="B37" s="27">
        <v>2406.6</v>
      </c>
      <c r="C37" s="29">
        <v>2406.6</v>
      </c>
      <c r="D37" s="28">
        <f t="shared" si="2"/>
        <v>100</v>
      </c>
      <c r="I37" s="57"/>
    </row>
    <row r="38" spans="1:9" ht="36">
      <c r="A38" s="25" t="s">
        <v>42</v>
      </c>
      <c r="B38" s="27">
        <v>94671.6</v>
      </c>
      <c r="C38" s="29">
        <v>94628.4</v>
      </c>
      <c r="D38" s="28">
        <f t="shared" si="2"/>
        <v>99.95436857515875</v>
      </c>
      <c r="G38" s="53"/>
      <c r="I38" s="57"/>
    </row>
    <row r="39" spans="1:9" ht="12.75">
      <c r="A39" s="25" t="s">
        <v>84</v>
      </c>
      <c r="B39" s="27">
        <v>0.5</v>
      </c>
      <c r="C39" s="29">
        <v>0.5</v>
      </c>
      <c r="D39" s="28">
        <f t="shared" si="2"/>
        <v>100</v>
      </c>
      <c r="G39" s="53"/>
      <c r="I39" s="57"/>
    </row>
    <row r="40" spans="1:9" ht="36">
      <c r="A40" s="25" t="s">
        <v>43</v>
      </c>
      <c r="B40" s="27">
        <v>12208.3</v>
      </c>
      <c r="C40" s="29">
        <v>12208.3</v>
      </c>
      <c r="D40" s="28">
        <f t="shared" si="2"/>
        <v>100</v>
      </c>
      <c r="G40" s="53"/>
      <c r="I40" s="57"/>
    </row>
    <row r="41" spans="1:9" ht="12.75">
      <c r="A41" s="25" t="s">
        <v>91</v>
      </c>
      <c r="B41" s="27">
        <v>9.4</v>
      </c>
      <c r="C41" s="29">
        <v>9.4</v>
      </c>
      <c r="D41" s="28">
        <f t="shared" si="2"/>
        <v>100</v>
      </c>
      <c r="G41" s="53"/>
      <c r="I41" s="57"/>
    </row>
    <row r="42" spans="1:9" ht="12.75">
      <c r="A42" s="25" t="s">
        <v>44</v>
      </c>
      <c r="B42" s="27">
        <v>0</v>
      </c>
      <c r="C42" s="29">
        <v>0</v>
      </c>
      <c r="D42" s="28">
        <v>0</v>
      </c>
      <c r="G42" s="53"/>
      <c r="I42" s="57"/>
    </row>
    <row r="43" spans="1:10" ht="12.75">
      <c r="A43" s="25" t="s">
        <v>45</v>
      </c>
      <c r="B43" s="27">
        <v>17310.8</v>
      </c>
      <c r="C43" s="29">
        <v>17192.6</v>
      </c>
      <c r="D43" s="28">
        <f aca="true" t="shared" si="3" ref="D43:D70">C43/B43*100</f>
        <v>99.31718926912679</v>
      </c>
      <c r="G43" s="53"/>
      <c r="I43" s="56"/>
      <c r="J43" s="54"/>
    </row>
    <row r="44" spans="1:9" ht="12.75">
      <c r="A44" s="23" t="s">
        <v>33</v>
      </c>
      <c r="B44" s="21">
        <f>B45</f>
        <v>1464.7</v>
      </c>
      <c r="C44" s="21">
        <f>C45</f>
        <v>1464.7</v>
      </c>
      <c r="D44" s="22">
        <f t="shared" si="3"/>
        <v>100</v>
      </c>
      <c r="G44" s="53"/>
      <c r="I44" s="57"/>
    </row>
    <row r="45" spans="1:11" ht="12.75">
      <c r="A45" s="25" t="s">
        <v>46</v>
      </c>
      <c r="B45" s="26">
        <v>1464.7</v>
      </c>
      <c r="C45" s="29">
        <v>1464.7</v>
      </c>
      <c r="D45" s="22">
        <f t="shared" si="3"/>
        <v>100</v>
      </c>
      <c r="G45" s="53"/>
      <c r="I45" s="56"/>
      <c r="J45" s="55"/>
      <c r="K45" s="55"/>
    </row>
    <row r="46" spans="1:9" ht="24">
      <c r="A46" s="23" t="s">
        <v>13</v>
      </c>
      <c r="B46" s="31">
        <f>B47+B48</f>
        <v>38402.7</v>
      </c>
      <c r="C46" s="31">
        <f>C47+C48</f>
        <v>38314.2</v>
      </c>
      <c r="D46" s="22">
        <f t="shared" si="3"/>
        <v>99.76954745369466</v>
      </c>
      <c r="G46" s="53"/>
      <c r="I46" s="57"/>
    </row>
    <row r="47" spans="1:9" ht="12" customHeight="1">
      <c r="A47" s="51" t="s">
        <v>97</v>
      </c>
      <c r="B47" s="27">
        <v>8148.4</v>
      </c>
      <c r="C47" s="29">
        <v>8059.9</v>
      </c>
      <c r="D47" s="28">
        <f t="shared" si="3"/>
        <v>98.9138972068136</v>
      </c>
      <c r="G47" s="53"/>
      <c r="I47" s="57"/>
    </row>
    <row r="48" spans="1:9" ht="23.25" customHeight="1">
      <c r="A48" s="51" t="s">
        <v>98</v>
      </c>
      <c r="B48" s="27">
        <v>30254.3</v>
      </c>
      <c r="C48" s="29">
        <v>30254.3</v>
      </c>
      <c r="D48" s="28">
        <f t="shared" si="3"/>
        <v>100</v>
      </c>
      <c r="G48" s="54"/>
      <c r="I48" s="57"/>
    </row>
    <row r="49" spans="1:9" ht="12.75">
      <c r="A49" s="23" t="s">
        <v>14</v>
      </c>
      <c r="B49" s="31">
        <f>SUM(B50:B54)</f>
        <v>252391.6</v>
      </c>
      <c r="C49" s="31">
        <f>SUM(C50:C54)</f>
        <v>243177.9</v>
      </c>
      <c r="D49" s="22">
        <f t="shared" si="3"/>
        <v>96.34944269143664</v>
      </c>
      <c r="I49" s="57"/>
    </row>
    <row r="50" spans="1:9" ht="12.75">
      <c r="A50" s="25" t="s">
        <v>64</v>
      </c>
      <c r="B50" s="27">
        <v>50755</v>
      </c>
      <c r="C50" s="29">
        <v>43357.1</v>
      </c>
      <c r="D50" s="28">
        <f t="shared" si="3"/>
        <v>85.4242931730864</v>
      </c>
      <c r="I50" s="57"/>
    </row>
    <row r="51" spans="1:9" ht="12.75">
      <c r="A51" s="25" t="s">
        <v>102</v>
      </c>
      <c r="B51" s="27">
        <v>75</v>
      </c>
      <c r="C51" s="29">
        <v>75</v>
      </c>
      <c r="D51" s="28">
        <f t="shared" si="3"/>
        <v>100</v>
      </c>
      <c r="I51" s="57"/>
    </row>
    <row r="52" spans="1:10" ht="12.75">
      <c r="A52" s="25" t="s">
        <v>47</v>
      </c>
      <c r="B52" s="27">
        <v>30788.6</v>
      </c>
      <c r="C52" s="29">
        <v>30612.1</v>
      </c>
      <c r="D52" s="28">
        <f t="shared" si="3"/>
        <v>99.42673586976997</v>
      </c>
      <c r="I52" s="56"/>
      <c r="J52" s="55"/>
    </row>
    <row r="53" spans="1:9" ht="12.75">
      <c r="A53" s="25" t="s">
        <v>89</v>
      </c>
      <c r="B53" s="27">
        <v>148972.9</v>
      </c>
      <c r="C53" s="29">
        <v>147572.1</v>
      </c>
      <c r="D53" s="28">
        <f t="shared" si="3"/>
        <v>99.05969474985048</v>
      </c>
      <c r="I53" s="57"/>
    </row>
    <row r="54" spans="1:10" ht="12.75">
      <c r="A54" s="25" t="s">
        <v>48</v>
      </c>
      <c r="B54" s="27">
        <v>21800.1</v>
      </c>
      <c r="C54" s="29">
        <v>21561.6</v>
      </c>
      <c r="D54" s="28">
        <f t="shared" si="3"/>
        <v>98.90596832124623</v>
      </c>
      <c r="I54" s="57"/>
      <c r="J54" s="53"/>
    </row>
    <row r="55" spans="1:10" ht="12.75">
      <c r="A55" s="23" t="s">
        <v>5</v>
      </c>
      <c r="B55" s="31">
        <f>SUM(B56:B59)</f>
        <v>214992.40000000002</v>
      </c>
      <c r="C55" s="31">
        <f>SUM(C56:C59)</f>
        <v>203595.5</v>
      </c>
      <c r="D55" s="22">
        <f t="shared" si="3"/>
        <v>94.69892889237013</v>
      </c>
      <c r="I55" s="57"/>
      <c r="J55" s="53"/>
    </row>
    <row r="56" spans="1:10" ht="12.75">
      <c r="A56" s="25" t="s">
        <v>49</v>
      </c>
      <c r="B56" s="27">
        <v>1686.7</v>
      </c>
      <c r="C56" s="29">
        <v>1440.1</v>
      </c>
      <c r="D56" s="28">
        <f t="shared" si="3"/>
        <v>85.37973557834825</v>
      </c>
      <c r="I56" s="57"/>
      <c r="J56" s="53"/>
    </row>
    <row r="57" spans="1:10" ht="12.75">
      <c r="A57" s="25" t="s">
        <v>50</v>
      </c>
      <c r="B57" s="27">
        <v>141477.7</v>
      </c>
      <c r="C57" s="29">
        <v>130358.3</v>
      </c>
      <c r="D57" s="28">
        <f t="shared" si="3"/>
        <v>92.14052815390693</v>
      </c>
      <c r="I57" s="57"/>
      <c r="J57" s="53"/>
    </row>
    <row r="58" spans="1:10" ht="12.75">
      <c r="A58" s="25" t="s">
        <v>81</v>
      </c>
      <c r="B58" s="27">
        <v>62231.7</v>
      </c>
      <c r="C58" s="29">
        <v>62200.8</v>
      </c>
      <c r="D58" s="28">
        <f t="shared" si="3"/>
        <v>99.9503468489532</v>
      </c>
      <c r="I58" s="56"/>
      <c r="J58" s="54"/>
    </row>
    <row r="59" spans="1:9" ht="24">
      <c r="A59" s="25" t="s">
        <v>92</v>
      </c>
      <c r="B59" s="27">
        <v>9596.3</v>
      </c>
      <c r="C59" s="29">
        <v>9596.3</v>
      </c>
      <c r="D59" s="28">
        <f t="shared" si="3"/>
        <v>100</v>
      </c>
      <c r="I59" s="57"/>
    </row>
    <row r="60" spans="1:9" ht="12.75">
      <c r="A60" s="23" t="s">
        <v>110</v>
      </c>
      <c r="B60" s="31">
        <f>B61</f>
        <v>0</v>
      </c>
      <c r="C60" s="31">
        <f>C61</f>
        <v>0</v>
      </c>
      <c r="D60" s="22" t="e">
        <f t="shared" si="3"/>
        <v>#DIV/0!</v>
      </c>
      <c r="I60" s="57"/>
    </row>
    <row r="61" spans="1:9" ht="12.75">
      <c r="A61" s="25" t="s">
        <v>111</v>
      </c>
      <c r="B61" s="27">
        <v>0</v>
      </c>
      <c r="C61" s="29">
        <v>0</v>
      </c>
      <c r="D61" s="28" t="e">
        <f t="shared" si="3"/>
        <v>#DIV/0!</v>
      </c>
      <c r="I61" s="57"/>
    </row>
    <row r="62" spans="1:10" ht="12.75">
      <c r="A62" s="23" t="s">
        <v>6</v>
      </c>
      <c r="B62" s="31">
        <f>SUM(B63:B67)</f>
        <v>750513.7</v>
      </c>
      <c r="C62" s="31">
        <f>SUM(C63:C67)</f>
        <v>734442.9999999999</v>
      </c>
      <c r="D62" s="22">
        <f t="shared" si="3"/>
        <v>97.85870664319651</v>
      </c>
      <c r="I62" s="57"/>
      <c r="J62" s="53"/>
    </row>
    <row r="63" spans="1:10" ht="12.75">
      <c r="A63" s="25" t="s">
        <v>51</v>
      </c>
      <c r="B63" s="27">
        <v>208158.8</v>
      </c>
      <c r="C63" s="29">
        <v>197251.5</v>
      </c>
      <c r="D63" s="28">
        <f t="shared" si="3"/>
        <v>94.7601062265924</v>
      </c>
      <c r="I63" s="57"/>
      <c r="J63" s="53"/>
    </row>
    <row r="64" spans="1:10" ht="12.75">
      <c r="A64" s="25" t="s">
        <v>52</v>
      </c>
      <c r="B64" s="27">
        <v>422295.6</v>
      </c>
      <c r="C64" s="29">
        <v>417187.7</v>
      </c>
      <c r="D64" s="28">
        <f t="shared" si="3"/>
        <v>98.79044441855422</v>
      </c>
      <c r="I64" s="57"/>
      <c r="J64" s="53"/>
    </row>
    <row r="65" spans="1:10" ht="12.75">
      <c r="A65" s="25" t="s">
        <v>75</v>
      </c>
      <c r="B65" s="27">
        <v>85696.8</v>
      </c>
      <c r="C65" s="29">
        <v>85688.9</v>
      </c>
      <c r="D65" s="28">
        <f t="shared" si="3"/>
        <v>99.99078145274969</v>
      </c>
      <c r="I65" s="57"/>
      <c r="J65" s="53"/>
    </row>
    <row r="66" spans="1:10" ht="12.75">
      <c r="A66" s="25" t="s">
        <v>100</v>
      </c>
      <c r="B66" s="27">
        <v>402.2</v>
      </c>
      <c r="C66" s="29">
        <v>402.2</v>
      </c>
      <c r="D66" s="28">
        <f t="shared" si="3"/>
        <v>100</v>
      </c>
      <c r="E66" s="61"/>
      <c r="F66" s="61"/>
      <c r="I66" s="56"/>
      <c r="J66" s="54"/>
    </row>
    <row r="67" spans="1:9" ht="12.75">
      <c r="A67" s="25" t="s">
        <v>53</v>
      </c>
      <c r="B67" s="27">
        <v>33960.3</v>
      </c>
      <c r="C67" s="29">
        <v>33912.7</v>
      </c>
      <c r="D67" s="28">
        <f t="shared" si="3"/>
        <v>99.85983633831266</v>
      </c>
      <c r="I67" s="57"/>
    </row>
    <row r="68" spans="1:10" ht="12.75">
      <c r="A68" s="23" t="s">
        <v>34</v>
      </c>
      <c r="B68" s="31">
        <f>SUM(B69:B70)</f>
        <v>188097.2</v>
      </c>
      <c r="C68" s="31">
        <f>SUM(C69:C70)</f>
        <v>186892.09999999998</v>
      </c>
      <c r="D68" s="22">
        <f t="shared" si="3"/>
        <v>99.35932060657998</v>
      </c>
      <c r="E68" s="57"/>
      <c r="F68" s="57"/>
      <c r="I68" s="57"/>
      <c r="J68" s="53"/>
    </row>
    <row r="69" spans="1:10" ht="12.75">
      <c r="A69" s="25" t="s">
        <v>54</v>
      </c>
      <c r="B69" s="27">
        <v>143956.1</v>
      </c>
      <c r="C69" s="29">
        <v>143561.9</v>
      </c>
      <c r="D69" s="28">
        <f t="shared" si="3"/>
        <v>99.72616651882066</v>
      </c>
      <c r="E69" s="57"/>
      <c r="F69" s="57"/>
      <c r="I69" s="57"/>
      <c r="J69" s="53"/>
    </row>
    <row r="70" spans="1:10" ht="12.75">
      <c r="A70" s="25" t="s">
        <v>55</v>
      </c>
      <c r="B70" s="27">
        <v>44141.1</v>
      </c>
      <c r="C70" s="29">
        <v>43330.2</v>
      </c>
      <c r="D70" s="28">
        <f t="shared" si="3"/>
        <v>98.16293658291252</v>
      </c>
      <c r="E70" s="57"/>
      <c r="F70" s="56"/>
      <c r="G70" s="55"/>
      <c r="I70" s="57"/>
      <c r="J70" s="53"/>
    </row>
    <row r="71" spans="1:9" ht="12.75" customHeight="1" hidden="1">
      <c r="A71" s="23" t="s">
        <v>82</v>
      </c>
      <c r="B71" s="31">
        <f>B72</f>
        <v>0</v>
      </c>
      <c r="C71" s="31">
        <f>C72</f>
        <v>0</v>
      </c>
      <c r="D71" s="22">
        <v>0</v>
      </c>
      <c r="E71" s="57"/>
      <c r="F71" s="57"/>
      <c r="I71" s="57"/>
    </row>
    <row r="72" spans="1:9" ht="12.75" customHeight="1" hidden="1">
      <c r="A72" s="25" t="s">
        <v>83</v>
      </c>
      <c r="B72" s="27">
        <v>0</v>
      </c>
      <c r="C72" s="29">
        <v>0</v>
      </c>
      <c r="D72" s="28">
        <v>0</v>
      </c>
      <c r="E72" s="57"/>
      <c r="F72" s="57"/>
      <c r="I72" s="57"/>
    </row>
    <row r="73" spans="1:10" ht="12.75">
      <c r="A73" s="23" t="s">
        <v>7</v>
      </c>
      <c r="B73" s="31">
        <f>B74+B75+B76+B77+B78</f>
        <v>267693.8</v>
      </c>
      <c r="C73" s="31">
        <f>C74+C75+C76+C77+C78</f>
        <v>265956.7</v>
      </c>
      <c r="D73" s="22">
        <f aca="true" t="shared" si="4" ref="D73:D85">C73/B73*100</f>
        <v>99.35108695083711</v>
      </c>
      <c r="E73" s="57"/>
      <c r="F73" s="57"/>
      <c r="I73" s="57"/>
      <c r="J73" s="53"/>
    </row>
    <row r="74" spans="1:10" ht="12.75">
      <c r="A74" s="25" t="s">
        <v>56</v>
      </c>
      <c r="B74" s="27">
        <v>6922.7</v>
      </c>
      <c r="C74" s="29">
        <v>6922.7</v>
      </c>
      <c r="D74" s="28">
        <f t="shared" si="4"/>
        <v>100</v>
      </c>
      <c r="E74" s="57"/>
      <c r="F74" s="57"/>
      <c r="I74" s="57"/>
      <c r="J74" s="53"/>
    </row>
    <row r="75" spans="1:10" ht="12.75">
      <c r="A75" s="25" t="s">
        <v>57</v>
      </c>
      <c r="B75" s="27">
        <v>135961.6</v>
      </c>
      <c r="C75" s="29">
        <v>135961.6</v>
      </c>
      <c r="D75" s="28">
        <f t="shared" si="4"/>
        <v>100</v>
      </c>
      <c r="E75" s="57"/>
      <c r="F75" s="57"/>
      <c r="I75" s="56"/>
      <c r="J75" s="54"/>
    </row>
    <row r="76" spans="1:9" ht="12.75">
      <c r="A76" s="25" t="s">
        <v>58</v>
      </c>
      <c r="B76" s="27">
        <v>10276.8</v>
      </c>
      <c r="C76" s="29">
        <v>9825.9</v>
      </c>
      <c r="D76" s="28">
        <f t="shared" si="4"/>
        <v>95.61244745446054</v>
      </c>
      <c r="E76" s="57"/>
      <c r="F76" s="57"/>
      <c r="I76" s="57"/>
    </row>
    <row r="77" spans="1:9" ht="12.75">
      <c r="A77" s="25" t="s">
        <v>59</v>
      </c>
      <c r="B77" s="27">
        <v>89029.4</v>
      </c>
      <c r="C77" s="29">
        <v>88434.7</v>
      </c>
      <c r="D77" s="28">
        <f t="shared" si="4"/>
        <v>99.33201841189539</v>
      </c>
      <c r="E77" s="57"/>
      <c r="F77" s="57"/>
      <c r="I77" s="57"/>
    </row>
    <row r="78" spans="1:9" ht="12.75">
      <c r="A78" s="25" t="s">
        <v>60</v>
      </c>
      <c r="B78" s="27">
        <v>25503.3</v>
      </c>
      <c r="C78" s="29">
        <v>24811.8</v>
      </c>
      <c r="D78" s="28">
        <f t="shared" si="4"/>
        <v>97.28858618296455</v>
      </c>
      <c r="E78" s="57"/>
      <c r="F78" s="57"/>
      <c r="I78" s="57"/>
    </row>
    <row r="79" spans="1:9" ht="12.75">
      <c r="A79" s="23" t="s">
        <v>35</v>
      </c>
      <c r="B79" s="21">
        <f>B80+B81+B82</f>
        <v>10257.8</v>
      </c>
      <c r="C79" s="21">
        <f>C80+C81+C82</f>
        <v>10257.8</v>
      </c>
      <c r="D79" s="22">
        <f>C79/B79*100</f>
        <v>100</v>
      </c>
      <c r="E79" s="57"/>
      <c r="F79" s="57"/>
      <c r="I79" s="57"/>
    </row>
    <row r="80" spans="1:9" ht="12.75">
      <c r="A80" s="25" t="s">
        <v>87</v>
      </c>
      <c r="B80" s="26">
        <v>1029.4</v>
      </c>
      <c r="C80" s="26">
        <v>1029.4</v>
      </c>
      <c r="D80" s="28">
        <f t="shared" si="4"/>
        <v>100</v>
      </c>
      <c r="E80" s="62"/>
      <c r="F80" s="62"/>
      <c r="I80" s="57"/>
    </row>
    <row r="81" spans="1:9" ht="12.75">
      <c r="A81" s="25" t="s">
        <v>96</v>
      </c>
      <c r="B81" s="26">
        <v>9228.4</v>
      </c>
      <c r="C81" s="26">
        <v>9228.4</v>
      </c>
      <c r="D81" s="28">
        <f t="shared" si="4"/>
        <v>100</v>
      </c>
      <c r="E81" s="62"/>
      <c r="F81" s="62"/>
      <c r="I81" s="57"/>
    </row>
    <row r="82" spans="1:10" ht="12.75">
      <c r="A82" s="25" t="s">
        <v>86</v>
      </c>
      <c r="B82" s="26">
        <v>0</v>
      </c>
      <c r="C82" s="26">
        <v>0</v>
      </c>
      <c r="D82" s="28" t="e">
        <f t="shared" si="4"/>
        <v>#DIV/0!</v>
      </c>
      <c r="E82" s="57"/>
      <c r="F82" s="57"/>
      <c r="I82" s="56"/>
      <c r="J82" s="55"/>
    </row>
    <row r="83" spans="1:9" ht="12.75">
      <c r="A83" s="23" t="s">
        <v>36</v>
      </c>
      <c r="B83" s="21">
        <f>B84</f>
        <v>3901.4</v>
      </c>
      <c r="C83" s="21">
        <f>C84</f>
        <v>3901.4</v>
      </c>
      <c r="D83" s="22">
        <f t="shared" si="4"/>
        <v>100</v>
      </c>
      <c r="E83" s="57"/>
      <c r="F83" s="57"/>
      <c r="I83" s="57"/>
    </row>
    <row r="84" spans="1:9" ht="12.75">
      <c r="A84" s="25" t="s">
        <v>99</v>
      </c>
      <c r="B84" s="26">
        <v>3901.4</v>
      </c>
      <c r="C84" s="26">
        <v>3901.4</v>
      </c>
      <c r="D84" s="28">
        <f t="shared" si="4"/>
        <v>100</v>
      </c>
      <c r="E84" s="57"/>
      <c r="F84" s="57"/>
      <c r="I84" s="57"/>
    </row>
    <row r="85" spans="1:9" ht="12.75">
      <c r="A85" s="58" t="s">
        <v>28</v>
      </c>
      <c r="B85" s="59">
        <f>B35+B44+B46+B49+B55+B62+B68+B73+B79+B83+B60</f>
        <v>1856998.5999999999</v>
      </c>
      <c r="C85" s="59">
        <f>C35+C44+C46+C49+C55+C62+C68+C73+C79+C83+C60</f>
        <v>1817125.1999999997</v>
      </c>
      <c r="D85" s="60">
        <f t="shared" si="4"/>
        <v>97.85280398165082</v>
      </c>
      <c r="E85" s="57"/>
      <c r="F85" s="57"/>
      <c r="I85" s="57"/>
    </row>
    <row r="86" spans="1:9" ht="24">
      <c r="A86" s="23" t="s">
        <v>29</v>
      </c>
      <c r="B86" s="63">
        <f>B33-B85</f>
        <v>-8314.999999999767</v>
      </c>
      <c r="C86" s="63">
        <f>C33-C85</f>
        <v>2486.700000000652</v>
      </c>
      <c r="D86" s="22"/>
      <c r="E86" s="57"/>
      <c r="F86" s="57"/>
      <c r="I86" s="57"/>
    </row>
    <row r="87" spans="1:9" ht="12.75">
      <c r="A87" s="32"/>
      <c r="B87" s="33" t="s">
        <v>38</v>
      </c>
      <c r="C87" s="34"/>
      <c r="D87" s="7"/>
      <c r="E87" s="57"/>
      <c r="F87" s="56"/>
      <c r="G87" s="54"/>
      <c r="I87" s="57"/>
    </row>
    <row r="88" spans="1:10" ht="12.75">
      <c r="A88" s="35"/>
      <c r="B88" s="36"/>
      <c r="C88" s="37" t="s">
        <v>88</v>
      </c>
      <c r="D88" s="7"/>
      <c r="E88" s="57"/>
      <c r="F88" s="57"/>
      <c r="I88" s="56"/>
      <c r="J88" s="54"/>
    </row>
    <row r="89" spans="1:9" ht="22.5">
      <c r="A89" s="44" t="s">
        <v>1</v>
      </c>
      <c r="B89" s="42" t="s">
        <v>76</v>
      </c>
      <c r="C89" s="43" t="s">
        <v>32</v>
      </c>
      <c r="D89" s="7"/>
      <c r="E89" s="57"/>
      <c r="F89" s="57"/>
      <c r="I89" s="57"/>
    </row>
    <row r="90" spans="1:10" ht="24">
      <c r="A90" s="1" t="s">
        <v>30</v>
      </c>
      <c r="B90" s="64">
        <f>B91+B96</f>
        <v>8315</v>
      </c>
      <c r="C90" s="64">
        <f>C91+C96</f>
        <v>-2486.6999999999534</v>
      </c>
      <c r="D90" s="7"/>
      <c r="E90" s="57"/>
      <c r="F90" s="57"/>
      <c r="I90" s="57"/>
      <c r="J90" s="53"/>
    </row>
    <row r="91" spans="1:4" ht="24">
      <c r="A91" s="38" t="s">
        <v>85</v>
      </c>
      <c r="B91" s="65">
        <f>B92</f>
        <v>0</v>
      </c>
      <c r="C91" s="65">
        <f>C92</f>
        <v>0</v>
      </c>
      <c r="D91" s="7"/>
    </row>
    <row r="92" spans="1:4" ht="24">
      <c r="A92" s="2" t="s">
        <v>65</v>
      </c>
      <c r="B92" s="66">
        <v>0</v>
      </c>
      <c r="C92" s="66">
        <v>0</v>
      </c>
      <c r="D92" s="15"/>
    </row>
    <row r="93" spans="1:4" ht="36">
      <c r="A93" s="2" t="s">
        <v>66</v>
      </c>
      <c r="B93" s="66">
        <v>0</v>
      </c>
      <c r="C93" s="66">
        <v>0</v>
      </c>
      <c r="D93" s="15"/>
    </row>
    <row r="94" spans="1:4" ht="36">
      <c r="A94" s="5" t="s">
        <v>67</v>
      </c>
      <c r="B94" s="66">
        <v>0</v>
      </c>
      <c r="C94" s="66">
        <v>0</v>
      </c>
      <c r="D94" s="7"/>
    </row>
    <row r="95" spans="1:4" ht="48">
      <c r="A95" s="5" t="s">
        <v>68</v>
      </c>
      <c r="B95" s="66">
        <v>0</v>
      </c>
      <c r="C95" s="66">
        <v>0</v>
      </c>
      <c r="D95" s="15"/>
    </row>
    <row r="96" spans="1:4" ht="12.75">
      <c r="A96" s="47" t="s">
        <v>73</v>
      </c>
      <c r="B96" s="65">
        <f>B97</f>
        <v>8315</v>
      </c>
      <c r="C96" s="65">
        <f>C97</f>
        <v>-2486.6999999999534</v>
      </c>
      <c r="D96" s="15"/>
    </row>
    <row r="97" spans="1:4" ht="24">
      <c r="A97" s="5" t="s">
        <v>69</v>
      </c>
      <c r="B97" s="67">
        <f>B98+B102</f>
        <v>8315</v>
      </c>
      <c r="C97" s="67">
        <f>C98+C102</f>
        <v>-2486.6999999999534</v>
      </c>
      <c r="D97" s="15"/>
    </row>
    <row r="98" spans="1:4" ht="12.75">
      <c r="A98" s="5" t="s">
        <v>77</v>
      </c>
      <c r="B98" s="67">
        <v>-1848683.6</v>
      </c>
      <c r="C98" s="67">
        <v>-1848038.3</v>
      </c>
      <c r="D98" s="15"/>
    </row>
    <row r="99" spans="1:4" ht="12.75">
      <c r="A99" s="5" t="s">
        <v>78</v>
      </c>
      <c r="B99" s="67">
        <v>-1848683.6</v>
      </c>
      <c r="C99" s="67">
        <v>-1848038.3</v>
      </c>
      <c r="D99" s="7"/>
    </row>
    <row r="100" spans="1:4" ht="24.75">
      <c r="A100" s="5" t="s">
        <v>79</v>
      </c>
      <c r="B100" s="67">
        <v>-1848683.6</v>
      </c>
      <c r="C100" s="67">
        <v>-1848038.3</v>
      </c>
      <c r="D100" s="45"/>
    </row>
    <row r="101" spans="1:4" ht="24.75">
      <c r="A101" s="5" t="s">
        <v>80</v>
      </c>
      <c r="B101" s="67">
        <v>-1848683.6</v>
      </c>
      <c r="C101" s="67">
        <v>-1848038.3</v>
      </c>
      <c r="D101" s="45"/>
    </row>
    <row r="102" spans="1:4" ht="15">
      <c r="A102" s="5" t="s">
        <v>70</v>
      </c>
      <c r="B102" s="67">
        <v>1856998.6</v>
      </c>
      <c r="C102" s="67">
        <v>1845551.6</v>
      </c>
      <c r="D102" s="45"/>
    </row>
    <row r="103" spans="1:4" ht="15">
      <c r="A103" s="5" t="s">
        <v>71</v>
      </c>
      <c r="B103" s="67">
        <v>1856998.6</v>
      </c>
      <c r="C103" s="67">
        <v>1845551.6</v>
      </c>
      <c r="D103" s="45"/>
    </row>
    <row r="104" spans="1:4" ht="24.75">
      <c r="A104" s="5" t="s">
        <v>74</v>
      </c>
      <c r="B104" s="67">
        <v>1856998.6</v>
      </c>
      <c r="C104" s="67">
        <v>1845551.6</v>
      </c>
      <c r="D104" s="45"/>
    </row>
    <row r="105" spans="1:4" ht="24.75">
      <c r="A105" s="5" t="s">
        <v>72</v>
      </c>
      <c r="B105" s="67">
        <v>1856998.6</v>
      </c>
      <c r="C105" s="67">
        <v>1845551.6</v>
      </c>
      <c r="D105" s="45"/>
    </row>
  </sheetData>
  <sheetProtection/>
  <mergeCells count="3">
    <mergeCell ref="A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1">
      <selection activeCell="A30" sqref="A30:IV30"/>
    </sheetView>
  </sheetViews>
  <sheetFormatPr defaultColWidth="9.00390625" defaultRowHeight="12.75"/>
  <cols>
    <col min="1" max="1" width="46.25390625" style="0" customWidth="1"/>
    <col min="2" max="3" width="20.25390625" style="0" customWidth="1"/>
    <col min="4" max="4" width="13.75390625" style="0" customWidth="1"/>
    <col min="6" max="6" width="10.125" style="0" bestFit="1" customWidth="1"/>
    <col min="7" max="7" width="10.75390625" style="0" bestFit="1" customWidth="1"/>
    <col min="9" max="9" width="11.75390625" style="0" bestFit="1" customWidth="1"/>
    <col min="10" max="10" width="12.00390625" style="0" customWidth="1"/>
  </cols>
  <sheetData>
    <row r="1" spans="1:4" ht="15.75">
      <c r="A1" s="85" t="s">
        <v>39</v>
      </c>
      <c r="B1" s="86"/>
      <c r="C1" s="86"/>
      <c r="D1" s="86"/>
    </row>
    <row r="2" spans="1:4" ht="15.75">
      <c r="A2" s="87" t="s">
        <v>90</v>
      </c>
      <c r="B2" s="88"/>
      <c r="C2" s="88"/>
      <c r="D2" s="88"/>
    </row>
    <row r="3" spans="1:4" ht="15.75">
      <c r="A3" s="89" t="s">
        <v>103</v>
      </c>
      <c r="B3" s="88"/>
      <c r="C3" s="88"/>
      <c r="D3" s="88"/>
    </row>
    <row r="4" spans="1:4" ht="15.75" thickBot="1">
      <c r="A4" s="8"/>
      <c r="B4" s="9"/>
      <c r="C4" s="10"/>
      <c r="D4" s="7" t="s">
        <v>61</v>
      </c>
    </row>
    <row r="5" spans="1:4" ht="15.75" thickBot="1">
      <c r="A5" s="11" t="s">
        <v>1</v>
      </c>
      <c r="B5" s="12" t="s">
        <v>31</v>
      </c>
      <c r="C5" s="13" t="s">
        <v>32</v>
      </c>
      <c r="D5" s="14" t="s">
        <v>17</v>
      </c>
    </row>
    <row r="6" spans="1:4" ht="13.5" thickBot="1">
      <c r="A6" s="16">
        <v>1</v>
      </c>
      <c r="B6" s="17">
        <v>2</v>
      </c>
      <c r="C6" s="18">
        <v>3</v>
      </c>
      <c r="D6" s="19">
        <v>4</v>
      </c>
    </row>
    <row r="7" spans="1:4" ht="12.75">
      <c r="A7" s="20" t="s">
        <v>18</v>
      </c>
      <c r="B7" s="21">
        <f>B8+B11+B12+B16+B17+B18+B20+B21+B22+B23+B10</f>
        <v>238875</v>
      </c>
      <c r="C7" s="21">
        <f>C8+C11+C12+C16+C17+C18+C20+C21+C22+C23+C10</f>
        <v>18582.6</v>
      </c>
      <c r="D7" s="22">
        <f>C7/B7*100</f>
        <v>7.779215070643641</v>
      </c>
    </row>
    <row r="8" spans="1:4" ht="12.75">
      <c r="A8" s="23" t="s">
        <v>15</v>
      </c>
      <c r="B8" s="24">
        <f>B9</f>
        <v>138787</v>
      </c>
      <c r="C8" s="24">
        <f>C9</f>
        <v>8809.6</v>
      </c>
      <c r="D8" s="22">
        <f>C8/B8*100</f>
        <v>6.34756857630758</v>
      </c>
    </row>
    <row r="9" spans="1:4" ht="12.75">
      <c r="A9" s="25" t="s">
        <v>0</v>
      </c>
      <c r="B9" s="26">
        <v>138787</v>
      </c>
      <c r="C9" s="27">
        <v>8809.6</v>
      </c>
      <c r="D9" s="28">
        <f>C9/B9*100</f>
        <v>6.34756857630758</v>
      </c>
    </row>
    <row r="10" spans="1:4" ht="12.75">
      <c r="A10" s="23" t="s">
        <v>93</v>
      </c>
      <c r="B10" s="49">
        <v>15650</v>
      </c>
      <c r="C10" s="50">
        <v>1988.7</v>
      </c>
      <c r="D10" s="28">
        <f>C10/B10*100</f>
        <v>12.707348242811504</v>
      </c>
    </row>
    <row r="11" spans="1:4" ht="12.75">
      <c r="A11" s="23" t="s">
        <v>2</v>
      </c>
      <c r="B11" s="21">
        <v>28380</v>
      </c>
      <c r="C11" s="30">
        <v>185.1</v>
      </c>
      <c r="D11" s="22">
        <f aca="true" t="shared" si="0" ref="D11:D21">C11/B11*100</f>
        <v>0.6522198731501057</v>
      </c>
    </row>
    <row r="12" spans="1:4" ht="12.75">
      <c r="A12" s="23" t="s">
        <v>3</v>
      </c>
      <c r="B12" s="21">
        <f>B13+B14+B15</f>
        <v>16845</v>
      </c>
      <c r="C12" s="21">
        <f>C13+C14+C15</f>
        <v>280.59999999999997</v>
      </c>
      <c r="D12" s="22">
        <f t="shared" si="0"/>
        <v>1.6657761947165328</v>
      </c>
    </row>
    <row r="13" spans="1:4" ht="12.75">
      <c r="A13" s="25" t="s">
        <v>95</v>
      </c>
      <c r="B13" s="26">
        <v>2100</v>
      </c>
      <c r="C13" s="26">
        <v>164.2</v>
      </c>
      <c r="D13" s="22">
        <f t="shared" si="0"/>
        <v>7.819047619047619</v>
      </c>
    </row>
    <row r="14" spans="1:4" ht="12.75">
      <c r="A14" s="25" t="s">
        <v>8</v>
      </c>
      <c r="B14" s="26">
        <v>545</v>
      </c>
      <c r="C14" s="26">
        <v>24.7</v>
      </c>
      <c r="D14" s="22">
        <f t="shared" si="0"/>
        <v>4.532110091743119</v>
      </c>
    </row>
    <row r="15" spans="1:4" ht="12.75">
      <c r="A15" s="25" t="s">
        <v>94</v>
      </c>
      <c r="B15" s="26">
        <v>14200</v>
      </c>
      <c r="C15" s="26">
        <v>91.7</v>
      </c>
      <c r="D15" s="22">
        <f t="shared" si="0"/>
        <v>0.645774647887324</v>
      </c>
    </row>
    <row r="16" spans="1:4" ht="12.75">
      <c r="A16" s="23" t="s">
        <v>19</v>
      </c>
      <c r="B16" s="21">
        <v>3100</v>
      </c>
      <c r="C16" s="31">
        <v>434.9</v>
      </c>
      <c r="D16" s="22">
        <f t="shared" si="0"/>
        <v>14.029032258064516</v>
      </c>
    </row>
    <row r="17" spans="1:4" ht="36">
      <c r="A17" s="23" t="s">
        <v>37</v>
      </c>
      <c r="B17" s="21">
        <v>31246</v>
      </c>
      <c r="C17" s="31">
        <v>4943.5</v>
      </c>
      <c r="D17" s="22">
        <f t="shared" si="0"/>
        <v>15.821225116814952</v>
      </c>
    </row>
    <row r="18" spans="1:4" ht="24">
      <c r="A18" s="23" t="s">
        <v>9</v>
      </c>
      <c r="B18" s="21">
        <f>B19</f>
        <v>747</v>
      </c>
      <c r="C18" s="21">
        <f>C19</f>
        <v>291.2</v>
      </c>
      <c r="D18" s="22">
        <f t="shared" si="0"/>
        <v>38.982597054886206</v>
      </c>
    </row>
    <row r="19" spans="1:4" ht="12.75">
      <c r="A19" s="25" t="s">
        <v>10</v>
      </c>
      <c r="B19" s="26">
        <v>747</v>
      </c>
      <c r="C19" s="29">
        <v>291.2</v>
      </c>
      <c r="D19" s="28">
        <f t="shared" si="0"/>
        <v>38.982597054886206</v>
      </c>
    </row>
    <row r="20" spans="1:4" ht="24">
      <c r="A20" s="23" t="s">
        <v>11</v>
      </c>
      <c r="B20" s="21">
        <v>2420</v>
      </c>
      <c r="C20" s="31">
        <v>363.5</v>
      </c>
      <c r="D20" s="22">
        <f t="shared" si="0"/>
        <v>15.020661157024792</v>
      </c>
    </row>
    <row r="21" spans="1:4" ht="24">
      <c r="A21" s="23" t="s">
        <v>20</v>
      </c>
      <c r="B21" s="21">
        <v>1100</v>
      </c>
      <c r="C21" s="30">
        <v>1234.6</v>
      </c>
      <c r="D21" s="22">
        <f t="shared" si="0"/>
        <v>112.23636363636362</v>
      </c>
    </row>
    <row r="22" spans="1:4" ht="12.75">
      <c r="A22" s="23" t="s">
        <v>21</v>
      </c>
      <c r="B22" s="21">
        <v>600</v>
      </c>
      <c r="C22" s="30">
        <v>41.3</v>
      </c>
      <c r="D22" s="22">
        <f>C22/B22*100</f>
        <v>6.883333333333333</v>
      </c>
    </row>
    <row r="23" spans="1:4" ht="12.75">
      <c r="A23" s="23" t="s">
        <v>4</v>
      </c>
      <c r="B23" s="21">
        <v>0</v>
      </c>
      <c r="C23" s="30">
        <v>9.6</v>
      </c>
      <c r="D23" s="22" t="e">
        <f>C23/B23*100</f>
        <v>#DIV/0!</v>
      </c>
    </row>
    <row r="24" spans="1:4" ht="12.75">
      <c r="A24" s="23" t="s">
        <v>16</v>
      </c>
      <c r="B24" s="21">
        <f>B25+B30+B31</f>
        <v>1260529.0999999999</v>
      </c>
      <c r="C24" s="21">
        <f>C25+C30+C31</f>
        <v>168000.9</v>
      </c>
      <c r="D24" s="22">
        <f aca="true" t="shared" si="1" ref="D24:D31">C24/B24*100</f>
        <v>13.32780814024841</v>
      </c>
    </row>
    <row r="25" spans="1:4" ht="36">
      <c r="A25" s="25" t="s">
        <v>22</v>
      </c>
      <c r="B25" s="26">
        <f>B26+B27+B28+B29</f>
        <v>1255529.2</v>
      </c>
      <c r="C25" s="26">
        <f>C26+C27+C28+C29</f>
        <v>168001.1</v>
      </c>
      <c r="D25" s="28">
        <f t="shared" si="1"/>
        <v>13.380899464544513</v>
      </c>
    </row>
    <row r="26" spans="1:4" ht="24">
      <c r="A26" s="25" t="s">
        <v>23</v>
      </c>
      <c r="B26" s="26">
        <v>393188</v>
      </c>
      <c r="C26" s="29">
        <v>82665.1</v>
      </c>
      <c r="D26" s="28">
        <f t="shared" si="1"/>
        <v>21.024319155213284</v>
      </c>
    </row>
    <row r="27" spans="1:4" ht="24">
      <c r="A27" s="25" t="s">
        <v>24</v>
      </c>
      <c r="B27" s="26">
        <v>142330.4</v>
      </c>
      <c r="C27" s="29">
        <v>3105.6</v>
      </c>
      <c r="D27" s="28">
        <f t="shared" si="1"/>
        <v>2.1819653426112766</v>
      </c>
    </row>
    <row r="28" spans="1:4" ht="24">
      <c r="A28" s="25" t="s">
        <v>25</v>
      </c>
      <c r="B28" s="26">
        <v>702441.6</v>
      </c>
      <c r="C28" s="29">
        <v>79478.6</v>
      </c>
      <c r="D28" s="28">
        <f t="shared" si="1"/>
        <v>11.314620318614388</v>
      </c>
    </row>
    <row r="29" spans="1:4" ht="12.75">
      <c r="A29" s="25" t="s">
        <v>26</v>
      </c>
      <c r="B29" s="26">
        <v>17569.2</v>
      </c>
      <c r="C29" s="29">
        <v>2751.8</v>
      </c>
      <c r="D29" s="28">
        <f t="shared" si="1"/>
        <v>15.662636887280012</v>
      </c>
    </row>
    <row r="30" spans="1:4" ht="17.25" customHeight="1">
      <c r="A30" s="25" t="s">
        <v>62</v>
      </c>
      <c r="B30" s="26">
        <v>4999.9</v>
      </c>
      <c r="C30" s="29">
        <v>0</v>
      </c>
      <c r="D30" s="28">
        <f t="shared" si="1"/>
        <v>0</v>
      </c>
    </row>
    <row r="31" spans="1:4" ht="48">
      <c r="A31" s="25" t="s">
        <v>63</v>
      </c>
      <c r="B31" s="26"/>
      <c r="C31" s="29">
        <v>-0.2</v>
      </c>
      <c r="D31" s="28" t="e">
        <f t="shared" si="1"/>
        <v>#DIV/0!</v>
      </c>
    </row>
    <row r="32" spans="1:4" ht="12.75">
      <c r="A32" s="58" t="s">
        <v>27</v>
      </c>
      <c r="B32" s="59">
        <f>B7+B24</f>
        <v>1499404.0999999999</v>
      </c>
      <c r="C32" s="59">
        <f>C7+C24</f>
        <v>186583.5</v>
      </c>
      <c r="D32" s="60">
        <f>C32/B32*100</f>
        <v>12.443843524237398</v>
      </c>
    </row>
    <row r="33" spans="1:4" ht="12.75">
      <c r="A33" s="39"/>
      <c r="B33" s="40"/>
      <c r="C33" s="40"/>
      <c r="D33" s="41"/>
    </row>
    <row r="34" spans="1:4" ht="12.75">
      <c r="A34" s="39" t="s">
        <v>12</v>
      </c>
      <c r="B34" s="31">
        <f>SUM(B35:B42)</f>
        <v>101232.8</v>
      </c>
      <c r="C34" s="31">
        <f>SUM(C35:C42)</f>
        <v>18406.1</v>
      </c>
      <c r="D34" s="41">
        <f aca="true" t="shared" si="2" ref="D34:D40">C34/B34*100</f>
        <v>18.18195288483574</v>
      </c>
    </row>
    <row r="35" spans="1:9" ht="24">
      <c r="A35" s="25" t="s">
        <v>40</v>
      </c>
      <c r="B35" s="27">
        <v>2080</v>
      </c>
      <c r="C35" s="29">
        <v>355.6</v>
      </c>
      <c r="D35" s="28">
        <f t="shared" si="2"/>
        <v>17.096153846153847</v>
      </c>
      <c r="I35" s="57"/>
    </row>
    <row r="36" spans="1:9" ht="36">
      <c r="A36" s="25" t="s">
        <v>41</v>
      </c>
      <c r="B36" s="27">
        <v>2050</v>
      </c>
      <c r="C36" s="29">
        <v>364.9</v>
      </c>
      <c r="D36" s="28">
        <f t="shared" si="2"/>
        <v>17.8</v>
      </c>
      <c r="I36" s="57"/>
    </row>
    <row r="37" spans="1:9" ht="36">
      <c r="A37" s="25" t="s">
        <v>42</v>
      </c>
      <c r="B37" s="27">
        <v>74475</v>
      </c>
      <c r="C37" s="29">
        <v>13786.6</v>
      </c>
      <c r="D37" s="28">
        <f t="shared" si="2"/>
        <v>18.511715340718364</v>
      </c>
      <c r="G37" s="53"/>
      <c r="I37" s="57"/>
    </row>
    <row r="38" spans="1:9" ht="12.75">
      <c r="A38" s="25" t="s">
        <v>84</v>
      </c>
      <c r="B38" s="27">
        <v>0.5</v>
      </c>
      <c r="C38" s="29">
        <v>0</v>
      </c>
      <c r="D38" s="28">
        <f t="shared" si="2"/>
        <v>0</v>
      </c>
      <c r="G38" s="53"/>
      <c r="I38" s="57"/>
    </row>
    <row r="39" spans="1:9" ht="36">
      <c r="A39" s="25" t="s">
        <v>43</v>
      </c>
      <c r="B39" s="27">
        <v>9725</v>
      </c>
      <c r="C39" s="29">
        <v>1801.4</v>
      </c>
      <c r="D39" s="28">
        <f t="shared" si="2"/>
        <v>18.523393316195374</v>
      </c>
      <c r="G39" s="53"/>
      <c r="I39" s="57"/>
    </row>
    <row r="40" spans="1:9" ht="12.75">
      <c r="A40" s="25" t="s">
        <v>91</v>
      </c>
      <c r="B40" s="27">
        <v>15</v>
      </c>
      <c r="C40" s="29">
        <v>0</v>
      </c>
      <c r="D40" s="28">
        <f t="shared" si="2"/>
        <v>0</v>
      </c>
      <c r="G40" s="53"/>
      <c r="I40" s="57"/>
    </row>
    <row r="41" spans="1:9" ht="12.75">
      <c r="A41" s="25" t="s">
        <v>44</v>
      </c>
      <c r="B41" s="27">
        <v>300</v>
      </c>
      <c r="C41" s="29">
        <v>0</v>
      </c>
      <c r="D41" s="28">
        <v>0</v>
      </c>
      <c r="G41" s="53"/>
      <c r="I41" s="57"/>
    </row>
    <row r="42" spans="1:10" ht="12.75">
      <c r="A42" s="25" t="s">
        <v>45</v>
      </c>
      <c r="B42" s="27">
        <v>12587.3</v>
      </c>
      <c r="C42" s="29">
        <v>2097.6</v>
      </c>
      <c r="D42" s="28">
        <f aca="true" t="shared" si="3" ref="D42:D67">C42/B42*100</f>
        <v>16.664415720607277</v>
      </c>
      <c r="G42" s="53"/>
      <c r="I42" s="56"/>
      <c r="J42" s="54"/>
    </row>
    <row r="43" spans="1:9" ht="12.75">
      <c r="A43" s="23" t="s">
        <v>33</v>
      </c>
      <c r="B43" s="21">
        <f>B44</f>
        <v>1464.7</v>
      </c>
      <c r="C43" s="21">
        <f>C44</f>
        <v>156.8</v>
      </c>
      <c r="D43" s="22">
        <f t="shared" si="3"/>
        <v>10.705263876561753</v>
      </c>
      <c r="G43" s="53"/>
      <c r="I43" s="57"/>
    </row>
    <row r="44" spans="1:11" ht="12.75">
      <c r="A44" s="25" t="s">
        <v>46</v>
      </c>
      <c r="B44" s="26">
        <v>1464.7</v>
      </c>
      <c r="C44" s="29">
        <v>156.8</v>
      </c>
      <c r="D44" s="22">
        <f t="shared" si="3"/>
        <v>10.705263876561753</v>
      </c>
      <c r="G44" s="53"/>
      <c r="I44" s="56"/>
      <c r="J44" s="55"/>
      <c r="K44" s="55"/>
    </row>
    <row r="45" spans="1:9" ht="24">
      <c r="A45" s="23" t="s">
        <v>13</v>
      </c>
      <c r="B45" s="31">
        <f>B46+B47</f>
        <v>39573.1</v>
      </c>
      <c r="C45" s="31">
        <f>C46+C47</f>
        <v>891.9</v>
      </c>
      <c r="D45" s="22">
        <f t="shared" si="3"/>
        <v>2.2538037202038756</v>
      </c>
      <c r="G45" s="53"/>
      <c r="I45" s="57"/>
    </row>
    <row r="46" spans="1:9" ht="12" customHeight="1">
      <c r="A46" s="51" t="s">
        <v>97</v>
      </c>
      <c r="B46" s="27">
        <v>6636.9</v>
      </c>
      <c r="C46" s="29">
        <v>891.9</v>
      </c>
      <c r="D46" s="28">
        <f t="shared" si="3"/>
        <v>13.438502915517786</v>
      </c>
      <c r="G46" s="53"/>
      <c r="I46" s="57"/>
    </row>
    <row r="47" spans="1:9" ht="23.25" customHeight="1">
      <c r="A47" s="51" t="s">
        <v>98</v>
      </c>
      <c r="B47" s="27">
        <v>32936.2</v>
      </c>
      <c r="C47" s="29">
        <v>0</v>
      </c>
      <c r="D47" s="28">
        <f t="shared" si="3"/>
        <v>0</v>
      </c>
      <c r="G47" s="54"/>
      <c r="I47" s="57"/>
    </row>
    <row r="48" spans="1:9" ht="12.75">
      <c r="A48" s="23" t="s">
        <v>14</v>
      </c>
      <c r="B48" s="31">
        <f>SUM(B49:B53)</f>
        <v>151141.2</v>
      </c>
      <c r="C48" s="31">
        <f>SUM(C49:C53)</f>
        <v>14662.7</v>
      </c>
      <c r="D48" s="22">
        <f t="shared" si="3"/>
        <v>9.701325647804834</v>
      </c>
      <c r="I48" s="57"/>
    </row>
    <row r="49" spans="1:9" ht="12.75">
      <c r="A49" s="25" t="s">
        <v>64</v>
      </c>
      <c r="B49" s="27">
        <v>51005</v>
      </c>
      <c r="C49" s="29">
        <v>3483.9</v>
      </c>
      <c r="D49" s="28">
        <f t="shared" si="3"/>
        <v>6.830506813057544</v>
      </c>
      <c r="I49" s="57"/>
    </row>
    <row r="50" spans="1:9" ht="12.75">
      <c r="A50" s="25" t="s">
        <v>102</v>
      </c>
      <c r="B50" s="27">
        <v>123.3</v>
      </c>
      <c r="C50" s="29">
        <v>0</v>
      </c>
      <c r="D50" s="28">
        <f t="shared" si="3"/>
        <v>0</v>
      </c>
      <c r="I50" s="57"/>
    </row>
    <row r="51" spans="1:10" ht="12.75">
      <c r="A51" s="25" t="s">
        <v>47</v>
      </c>
      <c r="B51" s="27">
        <v>23430</v>
      </c>
      <c r="C51" s="29">
        <v>4239.8</v>
      </c>
      <c r="D51" s="28">
        <f t="shared" si="3"/>
        <v>18.095603926589842</v>
      </c>
      <c r="I51" s="56"/>
      <c r="J51" s="55"/>
    </row>
    <row r="52" spans="1:9" ht="12.75">
      <c r="A52" s="25" t="s">
        <v>89</v>
      </c>
      <c r="B52" s="27">
        <v>62727.9</v>
      </c>
      <c r="C52" s="29">
        <v>6667.5</v>
      </c>
      <c r="D52" s="28">
        <f t="shared" si="3"/>
        <v>10.62924153367162</v>
      </c>
      <c r="I52" s="57"/>
    </row>
    <row r="53" spans="1:10" ht="12.75">
      <c r="A53" s="25" t="s">
        <v>48</v>
      </c>
      <c r="B53" s="27">
        <v>13855</v>
      </c>
      <c r="C53" s="29">
        <v>271.5</v>
      </c>
      <c r="D53" s="28">
        <f t="shared" si="3"/>
        <v>1.9595813785636955</v>
      </c>
      <c r="I53" s="57"/>
      <c r="J53" s="53"/>
    </row>
    <row r="54" spans="1:10" ht="12.75">
      <c r="A54" s="23" t="s">
        <v>5</v>
      </c>
      <c r="B54" s="31">
        <f>SUM(B55:B58)</f>
        <v>163315.1</v>
      </c>
      <c r="C54" s="31">
        <f>SUM(C55:C58)</f>
        <v>11987.4</v>
      </c>
      <c r="D54" s="22">
        <f t="shared" si="3"/>
        <v>7.340043878367646</v>
      </c>
      <c r="I54" s="57"/>
      <c r="J54" s="53"/>
    </row>
    <row r="55" spans="1:10" ht="12.75">
      <c r="A55" s="25" t="s">
        <v>49</v>
      </c>
      <c r="B55" s="27">
        <v>600</v>
      </c>
      <c r="C55" s="29">
        <v>0</v>
      </c>
      <c r="D55" s="28">
        <f t="shared" si="3"/>
        <v>0</v>
      </c>
      <c r="I55" s="57"/>
      <c r="J55" s="53"/>
    </row>
    <row r="56" spans="1:10" ht="12.75">
      <c r="A56" s="25" t="s">
        <v>50</v>
      </c>
      <c r="B56" s="27">
        <v>142169.5</v>
      </c>
      <c r="C56" s="29">
        <v>8946.4</v>
      </c>
      <c r="D56" s="28">
        <f t="shared" si="3"/>
        <v>6.292770249596432</v>
      </c>
      <c r="I56" s="57"/>
      <c r="J56" s="53"/>
    </row>
    <row r="57" spans="1:10" ht="12.75">
      <c r="A57" s="25" t="s">
        <v>81</v>
      </c>
      <c r="B57" s="27">
        <v>12879.6</v>
      </c>
      <c r="C57" s="29">
        <v>1339.7</v>
      </c>
      <c r="D57" s="28">
        <f t="shared" si="3"/>
        <v>10.401720550327651</v>
      </c>
      <c r="I57" s="56"/>
      <c r="J57" s="54"/>
    </row>
    <row r="58" spans="1:9" ht="24">
      <c r="A58" s="25" t="s">
        <v>92</v>
      </c>
      <c r="B58" s="27">
        <v>7666</v>
      </c>
      <c r="C58" s="29">
        <v>1701.3</v>
      </c>
      <c r="D58" s="28">
        <f t="shared" si="3"/>
        <v>22.192799373858595</v>
      </c>
      <c r="I58" s="57"/>
    </row>
    <row r="59" spans="1:10" ht="12.75">
      <c r="A59" s="23" t="s">
        <v>6</v>
      </c>
      <c r="B59" s="31">
        <f>SUM(B60:B64)</f>
        <v>661907.1999999998</v>
      </c>
      <c r="C59" s="31">
        <f>SUM(C60:C64)</f>
        <v>101058.5</v>
      </c>
      <c r="D59" s="22">
        <f t="shared" si="3"/>
        <v>15.267774697117668</v>
      </c>
      <c r="I59" s="57"/>
      <c r="J59" s="53"/>
    </row>
    <row r="60" spans="1:10" ht="12.75">
      <c r="A60" s="25" t="s">
        <v>51</v>
      </c>
      <c r="B60" s="27">
        <v>190473.3</v>
      </c>
      <c r="C60" s="29">
        <v>26420.5</v>
      </c>
      <c r="D60" s="28">
        <f t="shared" si="3"/>
        <v>13.870972992015155</v>
      </c>
      <c r="I60" s="57"/>
      <c r="J60" s="53"/>
    </row>
    <row r="61" spans="1:10" ht="12.75">
      <c r="A61" s="25" t="s">
        <v>52</v>
      </c>
      <c r="B61" s="27">
        <v>376813.1</v>
      </c>
      <c r="C61" s="29">
        <v>56482.6</v>
      </c>
      <c r="D61" s="28">
        <f t="shared" si="3"/>
        <v>14.989553176362499</v>
      </c>
      <c r="I61" s="57"/>
      <c r="J61" s="53"/>
    </row>
    <row r="62" spans="1:10" ht="12.75">
      <c r="A62" s="25" t="s">
        <v>75</v>
      </c>
      <c r="B62" s="27">
        <v>67670.5</v>
      </c>
      <c r="C62" s="29">
        <v>13709.5</v>
      </c>
      <c r="D62" s="28">
        <f t="shared" si="3"/>
        <v>20.259197139078328</v>
      </c>
      <c r="I62" s="57"/>
      <c r="J62" s="53"/>
    </row>
    <row r="63" spans="1:10" ht="12.75">
      <c r="A63" s="25" t="s">
        <v>100</v>
      </c>
      <c r="B63" s="27">
        <v>311.1</v>
      </c>
      <c r="C63" s="29">
        <v>0</v>
      </c>
      <c r="D63" s="28">
        <f t="shared" si="3"/>
        <v>0</v>
      </c>
      <c r="E63" s="61"/>
      <c r="F63" s="61"/>
      <c r="I63" s="56"/>
      <c r="J63" s="54"/>
    </row>
    <row r="64" spans="1:9" ht="12.75">
      <c r="A64" s="25" t="s">
        <v>53</v>
      </c>
      <c r="B64" s="27">
        <v>26639.2</v>
      </c>
      <c r="C64" s="29">
        <v>4445.9</v>
      </c>
      <c r="D64" s="28">
        <f t="shared" si="3"/>
        <v>16.689314994444278</v>
      </c>
      <c r="I64" s="57"/>
    </row>
    <row r="65" spans="1:10" ht="12.75">
      <c r="A65" s="23" t="s">
        <v>34</v>
      </c>
      <c r="B65" s="31">
        <f>SUM(B66:B67)</f>
        <v>148425.1</v>
      </c>
      <c r="C65" s="31">
        <f>SUM(C66:C67)</f>
        <v>24772.600000000002</v>
      </c>
      <c r="D65" s="22">
        <f t="shared" si="3"/>
        <v>16.690303728951505</v>
      </c>
      <c r="E65" s="57"/>
      <c r="F65" s="57"/>
      <c r="I65" s="57"/>
      <c r="J65" s="53"/>
    </row>
    <row r="66" spans="1:10" ht="12.75">
      <c r="A66" s="25" t="s">
        <v>54</v>
      </c>
      <c r="B66" s="27">
        <v>111413.1</v>
      </c>
      <c r="C66" s="29">
        <v>17408.4</v>
      </c>
      <c r="D66" s="28">
        <f t="shared" si="3"/>
        <v>15.625092560928652</v>
      </c>
      <c r="E66" s="57"/>
      <c r="F66" s="57"/>
      <c r="I66" s="57"/>
      <c r="J66" s="53"/>
    </row>
    <row r="67" spans="1:10" ht="12.75">
      <c r="A67" s="25" t="s">
        <v>55</v>
      </c>
      <c r="B67" s="27">
        <v>37012</v>
      </c>
      <c r="C67" s="29">
        <v>7364.2</v>
      </c>
      <c r="D67" s="28">
        <f t="shared" si="3"/>
        <v>19.896790230195613</v>
      </c>
      <c r="E67" s="57"/>
      <c r="F67" s="56"/>
      <c r="G67" s="55"/>
      <c r="I67" s="57"/>
      <c r="J67" s="53"/>
    </row>
    <row r="68" spans="1:9" ht="12.75" customHeight="1" hidden="1">
      <c r="A68" s="23" t="s">
        <v>82</v>
      </c>
      <c r="B68" s="31">
        <f>B69</f>
        <v>0</v>
      </c>
      <c r="C68" s="31">
        <f>C69</f>
        <v>0</v>
      </c>
      <c r="D68" s="22">
        <v>0</v>
      </c>
      <c r="E68" s="57"/>
      <c r="F68" s="57"/>
      <c r="I68" s="57"/>
    </row>
    <row r="69" spans="1:9" ht="12.75" customHeight="1" hidden="1">
      <c r="A69" s="25" t="s">
        <v>83</v>
      </c>
      <c r="B69" s="27">
        <v>0</v>
      </c>
      <c r="C69" s="29">
        <v>0</v>
      </c>
      <c r="D69" s="28">
        <v>0</v>
      </c>
      <c r="E69" s="57"/>
      <c r="F69" s="57"/>
      <c r="I69" s="57"/>
    </row>
    <row r="70" spans="1:10" ht="12.75">
      <c r="A70" s="23" t="s">
        <v>7</v>
      </c>
      <c r="B70" s="31">
        <f>B71+B72+B73+B74+B75</f>
        <v>225629.90000000002</v>
      </c>
      <c r="C70" s="31">
        <f>C71+C72+C73+C74+C75</f>
        <v>22363.1</v>
      </c>
      <c r="D70" s="22">
        <f aca="true" t="shared" si="4" ref="D70:D82">C70/B70*100</f>
        <v>9.911408018174894</v>
      </c>
      <c r="E70" s="57"/>
      <c r="F70" s="57"/>
      <c r="I70" s="57"/>
      <c r="J70" s="53"/>
    </row>
    <row r="71" spans="1:10" ht="12.75">
      <c r="A71" s="25" t="s">
        <v>56</v>
      </c>
      <c r="B71" s="27">
        <v>4800</v>
      </c>
      <c r="C71" s="29">
        <v>568.3</v>
      </c>
      <c r="D71" s="28">
        <f t="shared" si="4"/>
        <v>11.839583333333332</v>
      </c>
      <c r="E71" s="57"/>
      <c r="F71" s="57"/>
      <c r="I71" s="57"/>
      <c r="J71" s="53"/>
    </row>
    <row r="72" spans="1:10" ht="12.75">
      <c r="A72" s="25" t="s">
        <v>57</v>
      </c>
      <c r="B72" s="27">
        <v>118478.7</v>
      </c>
      <c r="C72" s="29">
        <v>14070.4</v>
      </c>
      <c r="D72" s="28">
        <f t="shared" si="4"/>
        <v>11.875889927894212</v>
      </c>
      <c r="E72" s="57"/>
      <c r="F72" s="57"/>
      <c r="I72" s="56"/>
      <c r="J72" s="54"/>
    </row>
    <row r="73" spans="1:9" ht="12.75">
      <c r="A73" s="25" t="s">
        <v>58</v>
      </c>
      <c r="B73" s="27">
        <v>11016.5</v>
      </c>
      <c r="C73" s="29">
        <v>514.4</v>
      </c>
      <c r="D73" s="28">
        <f t="shared" si="4"/>
        <v>4.669359596968184</v>
      </c>
      <c r="E73" s="57"/>
      <c r="F73" s="57"/>
      <c r="I73" s="57"/>
    </row>
    <row r="74" spans="1:9" ht="12.75">
      <c r="A74" s="25" t="s">
        <v>59</v>
      </c>
      <c r="B74" s="27">
        <v>70172.2</v>
      </c>
      <c r="C74" s="29">
        <v>4610.4</v>
      </c>
      <c r="D74" s="28">
        <f t="shared" si="4"/>
        <v>6.570123211186196</v>
      </c>
      <c r="E74" s="57"/>
      <c r="F74" s="57"/>
      <c r="I74" s="57"/>
    </row>
    <row r="75" spans="1:9" ht="12.75">
      <c r="A75" s="25" t="s">
        <v>60</v>
      </c>
      <c r="B75" s="27">
        <v>21162.5</v>
      </c>
      <c r="C75" s="29">
        <v>2599.6</v>
      </c>
      <c r="D75" s="28">
        <f t="shared" si="4"/>
        <v>12.283992911990548</v>
      </c>
      <c r="E75" s="57"/>
      <c r="F75" s="57"/>
      <c r="I75" s="57"/>
    </row>
    <row r="76" spans="1:9" ht="12.75">
      <c r="A76" s="23" t="s">
        <v>35</v>
      </c>
      <c r="B76" s="21">
        <f>B77+B78+B79</f>
        <v>10155</v>
      </c>
      <c r="C76" s="21">
        <f>C77+C78+C79</f>
        <v>224.79999999999998</v>
      </c>
      <c r="D76" s="22">
        <f>C76/B76*100</f>
        <v>2.2136878385032</v>
      </c>
      <c r="E76" s="57"/>
      <c r="F76" s="57"/>
      <c r="I76" s="57"/>
    </row>
    <row r="77" spans="1:9" ht="12.75">
      <c r="A77" s="25" t="s">
        <v>87</v>
      </c>
      <c r="B77" s="26">
        <v>1045</v>
      </c>
      <c r="C77" s="26">
        <v>198.6</v>
      </c>
      <c r="D77" s="28">
        <f t="shared" si="4"/>
        <v>19.004784688995215</v>
      </c>
      <c r="E77" s="62"/>
      <c r="F77" s="62"/>
      <c r="I77" s="57"/>
    </row>
    <row r="78" spans="1:9" ht="12.75">
      <c r="A78" s="25" t="s">
        <v>96</v>
      </c>
      <c r="B78" s="26">
        <v>9110</v>
      </c>
      <c r="C78" s="26">
        <v>26.2</v>
      </c>
      <c r="D78" s="28">
        <f t="shared" si="4"/>
        <v>0.287596048298573</v>
      </c>
      <c r="E78" s="62"/>
      <c r="F78" s="62"/>
      <c r="I78" s="57"/>
    </row>
    <row r="79" spans="1:10" ht="12.75">
      <c r="A79" s="25" t="s">
        <v>86</v>
      </c>
      <c r="B79" s="26">
        <v>0</v>
      </c>
      <c r="C79" s="26">
        <v>0</v>
      </c>
      <c r="D79" s="28" t="e">
        <f t="shared" si="4"/>
        <v>#DIV/0!</v>
      </c>
      <c r="E79" s="57"/>
      <c r="F79" s="57"/>
      <c r="I79" s="56"/>
      <c r="J79" s="55"/>
    </row>
    <row r="80" spans="1:9" ht="12.75">
      <c r="A80" s="23" t="s">
        <v>36</v>
      </c>
      <c r="B80" s="21">
        <f>B81</f>
        <v>3160</v>
      </c>
      <c r="C80" s="21">
        <f>C81</f>
        <v>596.9</v>
      </c>
      <c r="D80" s="22">
        <f t="shared" si="4"/>
        <v>18.889240506329113</v>
      </c>
      <c r="E80" s="57"/>
      <c r="F80" s="57"/>
      <c r="I80" s="57"/>
    </row>
    <row r="81" spans="1:9" ht="12.75">
      <c r="A81" s="25" t="s">
        <v>99</v>
      </c>
      <c r="B81" s="26">
        <v>3160</v>
      </c>
      <c r="C81" s="26">
        <v>596.9</v>
      </c>
      <c r="D81" s="28">
        <f t="shared" si="4"/>
        <v>18.889240506329113</v>
      </c>
      <c r="E81" s="57"/>
      <c r="F81" s="57"/>
      <c r="I81" s="57"/>
    </row>
    <row r="82" spans="1:9" ht="12.75">
      <c r="A82" s="58" t="s">
        <v>28</v>
      </c>
      <c r="B82" s="59">
        <f>B34+B43+B45+B48+B54+B59+B65+B70+B76+B80</f>
        <v>1506004.1</v>
      </c>
      <c r="C82" s="59">
        <f>C34+C43+C45+C48+C54+C59+C65+C70+C76+C80</f>
        <v>195120.8</v>
      </c>
      <c r="D82" s="60">
        <f t="shared" si="4"/>
        <v>12.956193147150131</v>
      </c>
      <c r="E82" s="57"/>
      <c r="F82" s="57"/>
      <c r="I82" s="57"/>
    </row>
    <row r="83" spans="1:9" ht="24">
      <c r="A83" s="23" t="s">
        <v>29</v>
      </c>
      <c r="B83" s="48">
        <f>B32-B82</f>
        <v>-6600.000000000233</v>
      </c>
      <c r="C83" s="31">
        <f>C32-C82</f>
        <v>-8537.299999999988</v>
      </c>
      <c r="D83" s="22"/>
      <c r="E83" s="57"/>
      <c r="F83" s="57"/>
      <c r="I83" s="57"/>
    </row>
    <row r="84" spans="1:9" ht="12.75">
      <c r="A84" s="32"/>
      <c r="B84" s="33" t="s">
        <v>38</v>
      </c>
      <c r="C84" s="34"/>
      <c r="D84" s="7"/>
      <c r="E84" s="57"/>
      <c r="F84" s="56"/>
      <c r="G84" s="54"/>
      <c r="I84" s="57"/>
    </row>
    <row r="85" spans="1:10" ht="12.75">
      <c r="A85" s="35"/>
      <c r="B85" s="36"/>
      <c r="C85" s="37" t="s">
        <v>88</v>
      </c>
      <c r="D85" s="7"/>
      <c r="E85" s="57"/>
      <c r="F85" s="57"/>
      <c r="I85" s="56"/>
      <c r="J85" s="54"/>
    </row>
    <row r="86" spans="1:9" ht="22.5">
      <c r="A86" s="44" t="s">
        <v>1</v>
      </c>
      <c r="B86" s="42" t="s">
        <v>76</v>
      </c>
      <c r="C86" s="43" t="s">
        <v>32</v>
      </c>
      <c r="D86" s="7"/>
      <c r="E86" s="57"/>
      <c r="F86" s="57"/>
      <c r="I86" s="57"/>
    </row>
    <row r="87" spans="1:10" ht="24">
      <c r="A87" s="1" t="s">
        <v>30</v>
      </c>
      <c r="B87" s="6">
        <f>B88+B93</f>
        <v>6600</v>
      </c>
      <c r="C87" s="6">
        <f>C88+C93</f>
        <v>8537.300000000017</v>
      </c>
      <c r="D87" s="7"/>
      <c r="E87" s="57"/>
      <c r="F87" s="57"/>
      <c r="I87" s="57"/>
      <c r="J87" s="53"/>
    </row>
    <row r="88" spans="1:4" ht="24">
      <c r="A88" s="38" t="s">
        <v>85</v>
      </c>
      <c r="B88" s="46">
        <f>B89</f>
        <v>0</v>
      </c>
      <c r="C88" s="46">
        <f>C89</f>
        <v>0</v>
      </c>
      <c r="D88" s="7"/>
    </row>
    <row r="89" spans="1:4" ht="24">
      <c r="A89" s="2" t="s">
        <v>65</v>
      </c>
      <c r="B89" s="3">
        <v>0</v>
      </c>
      <c r="C89" s="3">
        <v>0</v>
      </c>
      <c r="D89" s="15"/>
    </row>
    <row r="90" spans="1:4" ht="36">
      <c r="A90" s="2" t="s">
        <v>66</v>
      </c>
      <c r="B90" s="3">
        <v>0</v>
      </c>
      <c r="C90" s="3">
        <v>0</v>
      </c>
      <c r="D90" s="15"/>
    </row>
    <row r="91" spans="1:4" ht="36">
      <c r="A91" s="5" t="s">
        <v>67</v>
      </c>
      <c r="B91" s="3">
        <v>0</v>
      </c>
      <c r="C91" s="3">
        <v>0</v>
      </c>
      <c r="D91" s="7"/>
    </row>
    <row r="92" spans="1:4" ht="48">
      <c r="A92" s="5" t="s">
        <v>68</v>
      </c>
      <c r="B92" s="3">
        <v>0</v>
      </c>
      <c r="C92" s="3">
        <v>0</v>
      </c>
      <c r="D92" s="15"/>
    </row>
    <row r="93" spans="1:4" ht="12.75">
      <c r="A93" s="47" t="s">
        <v>73</v>
      </c>
      <c r="B93" s="46">
        <f>B94</f>
        <v>6600</v>
      </c>
      <c r="C93" s="46">
        <f>C94</f>
        <v>8537.300000000017</v>
      </c>
      <c r="D93" s="15"/>
    </row>
    <row r="94" spans="1:4" ht="24">
      <c r="A94" s="5" t="s">
        <v>69</v>
      </c>
      <c r="B94" s="52">
        <f>B95+B99</f>
        <v>6600</v>
      </c>
      <c r="C94" s="4">
        <f>C95+C99</f>
        <v>8537.300000000017</v>
      </c>
      <c r="D94" s="15"/>
    </row>
    <row r="95" spans="1:4" ht="12.75">
      <c r="A95" s="5" t="s">
        <v>77</v>
      </c>
      <c r="B95" s="52">
        <v>-1499404.1</v>
      </c>
      <c r="C95" s="4">
        <v>-191022.9</v>
      </c>
      <c r="D95" s="15"/>
    </row>
    <row r="96" spans="1:4" ht="12.75">
      <c r="A96" s="5" t="s">
        <v>78</v>
      </c>
      <c r="B96" s="52">
        <v>-1499404.1</v>
      </c>
      <c r="C96" s="4">
        <v>-191022.9</v>
      </c>
      <c r="D96" s="7"/>
    </row>
    <row r="97" spans="1:4" ht="24.75">
      <c r="A97" s="5" t="s">
        <v>79</v>
      </c>
      <c r="B97" s="52">
        <v>-1499404.1</v>
      </c>
      <c r="C97" s="4">
        <v>-191022.9</v>
      </c>
      <c r="D97" s="45"/>
    </row>
    <row r="98" spans="1:4" ht="24.75">
      <c r="A98" s="5" t="s">
        <v>80</v>
      </c>
      <c r="B98" s="52">
        <v>-1499404.1</v>
      </c>
      <c r="C98" s="4">
        <v>-191022.9</v>
      </c>
      <c r="D98" s="45"/>
    </row>
    <row r="99" spans="1:4" ht="15">
      <c r="A99" s="5" t="s">
        <v>70</v>
      </c>
      <c r="B99" s="52">
        <v>1506004.1</v>
      </c>
      <c r="C99" s="4">
        <v>199560.2</v>
      </c>
      <c r="D99" s="45"/>
    </row>
    <row r="100" spans="1:4" ht="15">
      <c r="A100" s="5" t="s">
        <v>71</v>
      </c>
      <c r="B100" s="52">
        <v>1506004.1</v>
      </c>
      <c r="C100" s="4">
        <v>199560.2</v>
      </c>
      <c r="D100" s="45"/>
    </row>
    <row r="101" spans="1:4" ht="24.75">
      <c r="A101" s="5" t="s">
        <v>74</v>
      </c>
      <c r="B101" s="52">
        <v>1506004.1</v>
      </c>
      <c r="C101" s="4">
        <v>199560.2</v>
      </c>
      <c r="D101" s="45"/>
    </row>
    <row r="102" spans="1:4" ht="24.75">
      <c r="A102" s="5" t="s">
        <v>72</v>
      </c>
      <c r="B102" s="52">
        <v>1506004.1</v>
      </c>
      <c r="C102" s="4">
        <v>199560.2</v>
      </c>
      <c r="D102" s="45"/>
    </row>
  </sheetData>
  <sheetProtection/>
  <mergeCells count="3">
    <mergeCell ref="A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1">
      <selection activeCell="E94" sqref="E94"/>
    </sheetView>
  </sheetViews>
  <sheetFormatPr defaultColWidth="9.00390625" defaultRowHeight="12.75"/>
  <cols>
    <col min="1" max="1" width="46.25390625" style="0" customWidth="1"/>
    <col min="2" max="3" width="20.25390625" style="0" customWidth="1"/>
    <col min="4" max="4" width="13.75390625" style="0" customWidth="1"/>
    <col min="6" max="6" width="10.125" style="0" bestFit="1" customWidth="1"/>
    <col min="7" max="7" width="10.75390625" style="0" bestFit="1" customWidth="1"/>
    <col min="9" max="9" width="11.75390625" style="0" bestFit="1" customWidth="1"/>
    <col min="10" max="10" width="12.00390625" style="0" customWidth="1"/>
  </cols>
  <sheetData>
    <row r="1" spans="1:4" ht="15.75">
      <c r="A1" s="85" t="s">
        <v>39</v>
      </c>
      <c r="B1" s="86"/>
      <c r="C1" s="86"/>
      <c r="D1" s="86"/>
    </row>
    <row r="2" spans="1:4" ht="15.75">
      <c r="A2" s="87" t="s">
        <v>90</v>
      </c>
      <c r="B2" s="88"/>
      <c r="C2" s="88"/>
      <c r="D2" s="88"/>
    </row>
    <row r="3" spans="1:4" ht="15.75">
      <c r="A3" s="89" t="s">
        <v>105</v>
      </c>
      <c r="B3" s="88"/>
      <c r="C3" s="88"/>
      <c r="D3" s="88"/>
    </row>
    <row r="4" spans="1:4" ht="15.75" thickBot="1">
      <c r="A4" s="8"/>
      <c r="B4" s="9"/>
      <c r="C4" s="10"/>
      <c r="D4" s="7" t="s">
        <v>61</v>
      </c>
    </row>
    <row r="5" spans="1:4" ht="15.75" thickBot="1">
      <c r="A5" s="11" t="s">
        <v>1</v>
      </c>
      <c r="B5" s="12" t="s">
        <v>31</v>
      </c>
      <c r="C5" s="13" t="s">
        <v>32</v>
      </c>
      <c r="D5" s="14" t="s">
        <v>17</v>
      </c>
    </row>
    <row r="6" spans="1:4" ht="13.5" thickBot="1">
      <c r="A6" s="16">
        <v>1</v>
      </c>
      <c r="B6" s="17">
        <v>2</v>
      </c>
      <c r="C6" s="18">
        <v>3</v>
      </c>
      <c r="D6" s="19">
        <v>4</v>
      </c>
    </row>
    <row r="7" spans="1:4" ht="12.75">
      <c r="A7" s="20" t="s">
        <v>18</v>
      </c>
      <c r="B7" s="21">
        <f>B8+B11+B12+B16+B17+B18+B20+B21+B22+B23+B10</f>
        <v>240989</v>
      </c>
      <c r="C7" s="21">
        <f>C8+C11+C12+C16+C17+C18+C20+C21+C22+C23+C10</f>
        <v>57812.1</v>
      </c>
      <c r="D7" s="22">
        <f>C7/B7*100</f>
        <v>23.98951819377648</v>
      </c>
    </row>
    <row r="8" spans="1:4" ht="12.75">
      <c r="A8" s="23" t="s">
        <v>15</v>
      </c>
      <c r="B8" s="24">
        <f>B9</f>
        <v>138787</v>
      </c>
      <c r="C8" s="24">
        <f>C9</f>
        <v>32452.6</v>
      </c>
      <c r="D8" s="22">
        <f>C8/B8*100</f>
        <v>23.383025787717866</v>
      </c>
    </row>
    <row r="9" spans="1:4" ht="12.75">
      <c r="A9" s="25" t="s">
        <v>0</v>
      </c>
      <c r="B9" s="26">
        <v>138787</v>
      </c>
      <c r="C9" s="27">
        <v>32452.6</v>
      </c>
      <c r="D9" s="28">
        <f>C9/B9*100</f>
        <v>23.383025787717866</v>
      </c>
    </row>
    <row r="10" spans="1:4" ht="12.75">
      <c r="A10" s="23" t="s">
        <v>93</v>
      </c>
      <c r="B10" s="49">
        <v>15650</v>
      </c>
      <c r="C10" s="50">
        <v>4205.4</v>
      </c>
      <c r="D10" s="28">
        <f>C10/B10*100</f>
        <v>26.871565495207665</v>
      </c>
    </row>
    <row r="11" spans="1:4" ht="12.75">
      <c r="A11" s="23" t="s">
        <v>2</v>
      </c>
      <c r="B11" s="21">
        <v>28380</v>
      </c>
      <c r="C11" s="30">
        <v>7727.8</v>
      </c>
      <c r="D11" s="22">
        <f aca="true" t="shared" si="0" ref="D11:D21">C11/B11*100</f>
        <v>27.229739252995067</v>
      </c>
    </row>
    <row r="12" spans="1:4" ht="12.75">
      <c r="A12" s="23" t="s">
        <v>3</v>
      </c>
      <c r="B12" s="21">
        <f>B13+B14+B15</f>
        <v>16845</v>
      </c>
      <c r="C12" s="21">
        <f>C13+C14+C15</f>
        <v>2014.4</v>
      </c>
      <c r="D12" s="22">
        <f t="shared" si="0"/>
        <v>11.958444642327102</v>
      </c>
    </row>
    <row r="13" spans="1:4" ht="12.75">
      <c r="A13" s="25" t="s">
        <v>95</v>
      </c>
      <c r="B13" s="26">
        <v>2100</v>
      </c>
      <c r="C13" s="26">
        <v>206.3</v>
      </c>
      <c r="D13" s="22">
        <f t="shared" si="0"/>
        <v>9.823809523809524</v>
      </c>
    </row>
    <row r="14" spans="1:4" ht="12.75">
      <c r="A14" s="25" t="s">
        <v>8</v>
      </c>
      <c r="B14" s="26">
        <v>545</v>
      </c>
      <c r="C14" s="26">
        <v>71.3</v>
      </c>
      <c r="D14" s="22">
        <f t="shared" si="0"/>
        <v>13.082568807339449</v>
      </c>
    </row>
    <row r="15" spans="1:4" ht="12.75">
      <c r="A15" s="25" t="s">
        <v>94</v>
      </c>
      <c r="B15" s="26">
        <v>14200</v>
      </c>
      <c r="C15" s="26">
        <v>1736.8</v>
      </c>
      <c r="D15" s="22">
        <f t="shared" si="0"/>
        <v>12.230985915492958</v>
      </c>
    </row>
    <row r="16" spans="1:4" ht="12.75">
      <c r="A16" s="23" t="s">
        <v>19</v>
      </c>
      <c r="B16" s="21">
        <v>3100</v>
      </c>
      <c r="C16" s="31">
        <v>745.1</v>
      </c>
      <c r="D16" s="22">
        <f t="shared" si="0"/>
        <v>24.03548387096774</v>
      </c>
    </row>
    <row r="17" spans="1:4" ht="36">
      <c r="A17" s="23" t="s">
        <v>37</v>
      </c>
      <c r="B17" s="21">
        <v>31246</v>
      </c>
      <c r="C17" s="31">
        <v>8280.5</v>
      </c>
      <c r="D17" s="22">
        <f t="shared" si="0"/>
        <v>26.500992126992255</v>
      </c>
    </row>
    <row r="18" spans="1:4" ht="24">
      <c r="A18" s="23" t="s">
        <v>9</v>
      </c>
      <c r="B18" s="21">
        <f>B19</f>
        <v>747</v>
      </c>
      <c r="C18" s="21">
        <f>C19</f>
        <v>426.4</v>
      </c>
      <c r="D18" s="22">
        <f t="shared" si="0"/>
        <v>57.08165997322624</v>
      </c>
    </row>
    <row r="19" spans="1:4" ht="12.75">
      <c r="A19" s="25" t="s">
        <v>10</v>
      </c>
      <c r="B19" s="26">
        <v>747</v>
      </c>
      <c r="C19" s="29">
        <v>426.4</v>
      </c>
      <c r="D19" s="28">
        <f t="shared" si="0"/>
        <v>57.08165997322624</v>
      </c>
    </row>
    <row r="20" spans="1:4" ht="24">
      <c r="A20" s="23" t="s">
        <v>11</v>
      </c>
      <c r="B20" s="21">
        <v>2420</v>
      </c>
      <c r="C20" s="31">
        <v>593.7</v>
      </c>
      <c r="D20" s="22">
        <f t="shared" si="0"/>
        <v>24.53305785123967</v>
      </c>
    </row>
    <row r="21" spans="1:4" ht="24">
      <c r="A21" s="23" t="s">
        <v>20</v>
      </c>
      <c r="B21" s="21">
        <v>1100</v>
      </c>
      <c r="C21" s="30">
        <v>1287</v>
      </c>
      <c r="D21" s="22">
        <f t="shared" si="0"/>
        <v>117</v>
      </c>
    </row>
    <row r="22" spans="1:4" ht="12.75">
      <c r="A22" s="23" t="s">
        <v>21</v>
      </c>
      <c r="B22" s="21">
        <v>600</v>
      </c>
      <c r="C22" s="30">
        <v>56.2</v>
      </c>
      <c r="D22" s="22">
        <f>C22/B22*100</f>
        <v>9.366666666666667</v>
      </c>
    </row>
    <row r="23" spans="1:4" ht="12.75">
      <c r="A23" s="23" t="s">
        <v>4</v>
      </c>
      <c r="B23" s="21">
        <v>2114</v>
      </c>
      <c r="C23" s="30">
        <v>23</v>
      </c>
      <c r="D23" s="22">
        <f>C23/B23*100</f>
        <v>1.0879848628192998</v>
      </c>
    </row>
    <row r="24" spans="1:4" ht="12.75">
      <c r="A24" s="23" t="s">
        <v>16</v>
      </c>
      <c r="B24" s="21">
        <f>B25+B31+B32+B30</f>
        <v>1316688.8</v>
      </c>
      <c r="C24" s="21">
        <f>C25+C31+C32+C30</f>
        <v>278326.39999999997</v>
      </c>
      <c r="D24" s="22">
        <f aca="true" t="shared" si="1" ref="D24:D32">C24/B24*100</f>
        <v>21.138358585567065</v>
      </c>
    </row>
    <row r="25" spans="1:4" ht="36">
      <c r="A25" s="25" t="s">
        <v>22</v>
      </c>
      <c r="B25" s="26">
        <f>B26+B27+B28+B29</f>
        <v>1311688.8</v>
      </c>
      <c r="C25" s="26">
        <f>C26+C27+C28+C29</f>
        <v>277911.8</v>
      </c>
      <c r="D25" s="28">
        <f t="shared" si="1"/>
        <v>21.18732735996526</v>
      </c>
    </row>
    <row r="26" spans="1:4" ht="24">
      <c r="A26" s="25" t="s">
        <v>23</v>
      </c>
      <c r="B26" s="26">
        <v>393188</v>
      </c>
      <c r="C26" s="29">
        <v>120174.1</v>
      </c>
      <c r="D26" s="28">
        <f t="shared" si="1"/>
        <v>30.564030438365364</v>
      </c>
    </row>
    <row r="27" spans="1:4" ht="24">
      <c r="A27" s="25" t="s">
        <v>24</v>
      </c>
      <c r="B27" s="26">
        <v>177380.9</v>
      </c>
      <c r="C27" s="29">
        <v>5032.5</v>
      </c>
      <c r="D27" s="28">
        <f t="shared" si="1"/>
        <v>2.837114931765483</v>
      </c>
    </row>
    <row r="28" spans="1:4" ht="24">
      <c r="A28" s="25" t="s">
        <v>25</v>
      </c>
      <c r="B28" s="26">
        <v>723550.7</v>
      </c>
      <c r="C28" s="29">
        <v>148590</v>
      </c>
      <c r="D28" s="28">
        <f t="shared" si="1"/>
        <v>20.53622503578533</v>
      </c>
    </row>
    <row r="29" spans="1:4" ht="12.75">
      <c r="A29" s="25" t="s">
        <v>26</v>
      </c>
      <c r="B29" s="26">
        <v>17569.2</v>
      </c>
      <c r="C29" s="29">
        <v>4115.2</v>
      </c>
      <c r="D29" s="28">
        <f t="shared" si="1"/>
        <v>23.422808095986156</v>
      </c>
    </row>
    <row r="30" spans="1:4" ht="27" customHeight="1">
      <c r="A30" s="25" t="s">
        <v>104</v>
      </c>
      <c r="B30" s="26">
        <v>0</v>
      </c>
      <c r="C30" s="29">
        <v>139.1</v>
      </c>
      <c r="D30" s="28" t="e">
        <f t="shared" si="1"/>
        <v>#DIV/0!</v>
      </c>
    </row>
    <row r="31" spans="1:4" ht="17.25" customHeight="1">
      <c r="A31" s="25" t="s">
        <v>62</v>
      </c>
      <c r="B31" s="26">
        <v>5000</v>
      </c>
      <c r="C31" s="29">
        <v>275.7</v>
      </c>
      <c r="D31" s="28">
        <f t="shared" si="1"/>
        <v>5.513999999999999</v>
      </c>
    </row>
    <row r="32" spans="1:4" ht="48">
      <c r="A32" s="25" t="s">
        <v>63</v>
      </c>
      <c r="B32" s="26"/>
      <c r="C32" s="29">
        <v>-0.2</v>
      </c>
      <c r="D32" s="28" t="e">
        <f t="shared" si="1"/>
        <v>#DIV/0!</v>
      </c>
    </row>
    <row r="33" spans="1:4" ht="12.75">
      <c r="A33" s="58" t="s">
        <v>27</v>
      </c>
      <c r="B33" s="59">
        <f>B7+B24</f>
        <v>1557677.8</v>
      </c>
      <c r="C33" s="59">
        <f>C7+C24</f>
        <v>336138.49999999994</v>
      </c>
      <c r="D33" s="60">
        <f>C33/B33*100</f>
        <v>21.579462710452695</v>
      </c>
    </row>
    <row r="34" spans="1:4" ht="12.75">
      <c r="A34" s="39"/>
      <c r="B34" s="40"/>
      <c r="C34" s="40"/>
      <c r="D34" s="41"/>
    </row>
    <row r="35" spans="1:4" ht="12.75">
      <c r="A35" s="39" t="s">
        <v>12</v>
      </c>
      <c r="B35" s="31">
        <f>SUM(B36:B43)</f>
        <v>101458.7</v>
      </c>
      <c r="C35" s="31">
        <f>SUM(C36:C43)</f>
        <v>28510.100000000002</v>
      </c>
      <c r="D35" s="41">
        <f aca="true" t="shared" si="2" ref="D35:D41">C35/B35*100</f>
        <v>28.1002023483447</v>
      </c>
    </row>
    <row r="36" spans="1:9" ht="24">
      <c r="A36" s="25" t="s">
        <v>40</v>
      </c>
      <c r="B36" s="27">
        <v>2080</v>
      </c>
      <c r="C36" s="29">
        <v>620.7</v>
      </c>
      <c r="D36" s="28">
        <f t="shared" si="2"/>
        <v>29.841346153846153</v>
      </c>
      <c r="I36" s="57"/>
    </row>
    <row r="37" spans="1:9" ht="36">
      <c r="A37" s="25" t="s">
        <v>41</v>
      </c>
      <c r="B37" s="27">
        <v>2050</v>
      </c>
      <c r="C37" s="29">
        <v>528</v>
      </c>
      <c r="D37" s="28">
        <f t="shared" si="2"/>
        <v>25.75609756097561</v>
      </c>
      <c r="I37" s="57"/>
    </row>
    <row r="38" spans="1:9" ht="36">
      <c r="A38" s="25" t="s">
        <v>42</v>
      </c>
      <c r="B38" s="27">
        <v>74475</v>
      </c>
      <c r="C38" s="29">
        <v>21070.2</v>
      </c>
      <c r="D38" s="28">
        <f t="shared" si="2"/>
        <v>28.291641490433033</v>
      </c>
      <c r="G38" s="53"/>
      <c r="I38" s="57"/>
    </row>
    <row r="39" spans="1:9" ht="12.75">
      <c r="A39" s="25" t="s">
        <v>84</v>
      </c>
      <c r="B39" s="27">
        <v>0.5</v>
      </c>
      <c r="C39" s="29">
        <v>0</v>
      </c>
      <c r="D39" s="28">
        <f t="shared" si="2"/>
        <v>0</v>
      </c>
      <c r="G39" s="53"/>
      <c r="I39" s="57"/>
    </row>
    <row r="40" spans="1:9" ht="36">
      <c r="A40" s="25" t="s">
        <v>43</v>
      </c>
      <c r="B40" s="27">
        <v>9725</v>
      </c>
      <c r="C40" s="29">
        <v>2572.3</v>
      </c>
      <c r="D40" s="28">
        <f t="shared" si="2"/>
        <v>26.450385604113112</v>
      </c>
      <c r="G40" s="53"/>
      <c r="I40" s="57"/>
    </row>
    <row r="41" spans="1:9" ht="12.75">
      <c r="A41" s="25" t="s">
        <v>91</v>
      </c>
      <c r="B41" s="27">
        <v>15</v>
      </c>
      <c r="C41" s="29">
        <v>0</v>
      </c>
      <c r="D41" s="28">
        <f t="shared" si="2"/>
        <v>0</v>
      </c>
      <c r="G41" s="53"/>
      <c r="I41" s="57"/>
    </row>
    <row r="42" spans="1:9" ht="12.75">
      <c r="A42" s="25" t="s">
        <v>44</v>
      </c>
      <c r="B42" s="27">
        <v>300</v>
      </c>
      <c r="C42" s="29">
        <v>0</v>
      </c>
      <c r="D42" s="28">
        <v>0</v>
      </c>
      <c r="G42" s="53"/>
      <c r="I42" s="57"/>
    </row>
    <row r="43" spans="1:10" ht="12.75">
      <c r="A43" s="25" t="s">
        <v>45</v>
      </c>
      <c r="B43" s="27">
        <v>12813.2</v>
      </c>
      <c r="C43" s="29">
        <v>3718.9</v>
      </c>
      <c r="D43" s="28">
        <f aca="true" t="shared" si="3" ref="D43:D68">C43/B43*100</f>
        <v>29.023975275497143</v>
      </c>
      <c r="G43" s="53"/>
      <c r="I43" s="56"/>
      <c r="J43" s="54"/>
    </row>
    <row r="44" spans="1:9" ht="12.75">
      <c r="A44" s="23" t="s">
        <v>33</v>
      </c>
      <c r="B44" s="21">
        <f>B45</f>
        <v>1464.7</v>
      </c>
      <c r="C44" s="21">
        <f>C45</f>
        <v>264.9</v>
      </c>
      <c r="D44" s="22">
        <f t="shared" si="3"/>
        <v>18.085614801665866</v>
      </c>
      <c r="G44" s="53"/>
      <c r="I44" s="57"/>
    </row>
    <row r="45" spans="1:11" ht="12.75">
      <c r="A45" s="25" t="s">
        <v>46</v>
      </c>
      <c r="B45" s="26">
        <v>1464.7</v>
      </c>
      <c r="C45" s="29">
        <v>264.9</v>
      </c>
      <c r="D45" s="22">
        <f t="shared" si="3"/>
        <v>18.085614801665866</v>
      </c>
      <c r="G45" s="53"/>
      <c r="I45" s="56"/>
      <c r="J45" s="55"/>
      <c r="K45" s="55"/>
    </row>
    <row r="46" spans="1:9" ht="24">
      <c r="A46" s="23" t="s">
        <v>13</v>
      </c>
      <c r="B46" s="31">
        <f>B47+B48</f>
        <v>39573.1</v>
      </c>
      <c r="C46" s="31">
        <f>C47+C48</f>
        <v>1357.8</v>
      </c>
      <c r="D46" s="22">
        <f t="shared" si="3"/>
        <v>3.431118613401528</v>
      </c>
      <c r="G46" s="53"/>
      <c r="I46" s="57"/>
    </row>
    <row r="47" spans="1:9" ht="12" customHeight="1">
      <c r="A47" s="51" t="s">
        <v>97</v>
      </c>
      <c r="B47" s="27">
        <v>6636.9</v>
      </c>
      <c r="C47" s="29">
        <v>1357.8</v>
      </c>
      <c r="D47" s="28">
        <f t="shared" si="3"/>
        <v>20.458346517199296</v>
      </c>
      <c r="G47" s="53"/>
      <c r="I47" s="57"/>
    </row>
    <row r="48" spans="1:9" ht="23.25" customHeight="1">
      <c r="A48" s="51" t="s">
        <v>98</v>
      </c>
      <c r="B48" s="27">
        <v>32936.2</v>
      </c>
      <c r="C48" s="29">
        <v>0</v>
      </c>
      <c r="D48" s="28">
        <f t="shared" si="3"/>
        <v>0</v>
      </c>
      <c r="G48" s="54"/>
      <c r="I48" s="57"/>
    </row>
    <row r="49" spans="1:9" ht="12.75">
      <c r="A49" s="23" t="s">
        <v>14</v>
      </c>
      <c r="B49" s="31">
        <f>SUM(B50:B54)</f>
        <v>167002.30000000002</v>
      </c>
      <c r="C49" s="31">
        <f>SUM(C50:C54)</f>
        <v>28906.8</v>
      </c>
      <c r="D49" s="22">
        <f t="shared" si="3"/>
        <v>17.309222687352207</v>
      </c>
      <c r="I49" s="57"/>
    </row>
    <row r="50" spans="1:9" ht="12.75">
      <c r="A50" s="25" t="s">
        <v>64</v>
      </c>
      <c r="B50" s="27">
        <v>51005</v>
      </c>
      <c r="C50" s="29">
        <v>6433.8</v>
      </c>
      <c r="D50" s="28">
        <f t="shared" si="3"/>
        <v>12.614057445348495</v>
      </c>
      <c r="I50" s="57"/>
    </row>
    <row r="51" spans="1:9" ht="12.75">
      <c r="A51" s="25" t="s">
        <v>102</v>
      </c>
      <c r="B51" s="27">
        <v>123.3</v>
      </c>
      <c r="C51" s="29">
        <v>0</v>
      </c>
      <c r="D51" s="28">
        <f t="shared" si="3"/>
        <v>0</v>
      </c>
      <c r="I51" s="57"/>
    </row>
    <row r="52" spans="1:10" ht="12.75">
      <c r="A52" s="25" t="s">
        <v>47</v>
      </c>
      <c r="B52" s="27">
        <v>23430</v>
      </c>
      <c r="C52" s="29">
        <v>6794.7</v>
      </c>
      <c r="D52" s="28">
        <f t="shared" si="3"/>
        <v>28.999999999999996</v>
      </c>
      <c r="I52" s="56"/>
      <c r="J52" s="55"/>
    </row>
    <row r="53" spans="1:9" ht="12.75">
      <c r="A53" s="25" t="s">
        <v>89</v>
      </c>
      <c r="B53" s="27">
        <v>70522.4</v>
      </c>
      <c r="C53" s="29">
        <v>14159.7</v>
      </c>
      <c r="D53" s="28">
        <f t="shared" si="3"/>
        <v>20.078301362404005</v>
      </c>
      <c r="I53" s="57"/>
    </row>
    <row r="54" spans="1:10" ht="12.75">
      <c r="A54" s="25" t="s">
        <v>48</v>
      </c>
      <c r="B54" s="27">
        <v>21921.6</v>
      </c>
      <c r="C54" s="29">
        <v>1518.6</v>
      </c>
      <c r="D54" s="28">
        <f t="shared" si="3"/>
        <v>6.927414057368075</v>
      </c>
      <c r="I54" s="57"/>
      <c r="J54" s="53"/>
    </row>
    <row r="55" spans="1:10" ht="12.75">
      <c r="A55" s="23" t="s">
        <v>5</v>
      </c>
      <c r="B55" s="31">
        <f>SUM(B56:B59)</f>
        <v>185965.80000000002</v>
      </c>
      <c r="C55" s="31">
        <f>SUM(C56:C59)</f>
        <v>23479.699999999997</v>
      </c>
      <c r="D55" s="22">
        <f t="shared" si="3"/>
        <v>12.625816144688967</v>
      </c>
      <c r="I55" s="57"/>
      <c r="J55" s="53"/>
    </row>
    <row r="56" spans="1:10" ht="12.75">
      <c r="A56" s="25" t="s">
        <v>49</v>
      </c>
      <c r="B56" s="27">
        <v>906</v>
      </c>
      <c r="C56" s="29">
        <v>157.8</v>
      </c>
      <c r="D56" s="28">
        <f t="shared" si="3"/>
        <v>17.41721854304636</v>
      </c>
      <c r="I56" s="57"/>
      <c r="J56" s="53"/>
    </row>
    <row r="57" spans="1:10" ht="12.75">
      <c r="A57" s="25" t="s">
        <v>50</v>
      </c>
      <c r="B57" s="27">
        <v>140915.7</v>
      </c>
      <c r="C57" s="29">
        <v>18254.8</v>
      </c>
      <c r="D57" s="28">
        <f t="shared" si="3"/>
        <v>12.954411751139155</v>
      </c>
      <c r="I57" s="57"/>
      <c r="J57" s="53"/>
    </row>
    <row r="58" spans="1:10" ht="12.75">
      <c r="A58" s="25" t="s">
        <v>81</v>
      </c>
      <c r="B58" s="27">
        <v>36556.1</v>
      </c>
      <c r="C58" s="29">
        <v>2640.1</v>
      </c>
      <c r="D58" s="28">
        <f t="shared" si="3"/>
        <v>7.2220504922571065</v>
      </c>
      <c r="I58" s="56"/>
      <c r="J58" s="54"/>
    </row>
    <row r="59" spans="1:9" ht="24">
      <c r="A59" s="25" t="s">
        <v>92</v>
      </c>
      <c r="B59" s="27">
        <v>7588</v>
      </c>
      <c r="C59" s="29">
        <v>2427</v>
      </c>
      <c r="D59" s="28">
        <f t="shared" si="3"/>
        <v>31.984712704269903</v>
      </c>
      <c r="I59" s="57"/>
    </row>
    <row r="60" spans="1:10" ht="12.75">
      <c r="A60" s="23" t="s">
        <v>6</v>
      </c>
      <c r="B60" s="31">
        <f>SUM(B61:B65)</f>
        <v>680668.7999999999</v>
      </c>
      <c r="C60" s="31">
        <f>SUM(C61:C65)</f>
        <v>151909.2</v>
      </c>
      <c r="D60" s="22">
        <f t="shared" si="3"/>
        <v>22.317638181741255</v>
      </c>
      <c r="I60" s="57"/>
      <c r="J60" s="53"/>
    </row>
    <row r="61" spans="1:10" ht="12.75">
      <c r="A61" s="25" t="s">
        <v>51</v>
      </c>
      <c r="B61" s="27">
        <v>197918</v>
      </c>
      <c r="C61" s="29">
        <v>41578.6</v>
      </c>
      <c r="D61" s="28">
        <f t="shared" si="3"/>
        <v>21.007993209308907</v>
      </c>
      <c r="I61" s="57"/>
      <c r="J61" s="53"/>
    </row>
    <row r="62" spans="1:10" ht="12.75">
      <c r="A62" s="25" t="s">
        <v>52</v>
      </c>
      <c r="B62" s="27">
        <v>383878.6</v>
      </c>
      <c r="C62" s="29">
        <v>85233.7</v>
      </c>
      <c r="D62" s="28">
        <f t="shared" si="3"/>
        <v>22.20329552103191</v>
      </c>
      <c r="I62" s="57"/>
      <c r="J62" s="53"/>
    </row>
    <row r="63" spans="1:10" ht="12.75">
      <c r="A63" s="25" t="s">
        <v>75</v>
      </c>
      <c r="B63" s="27">
        <v>71767.4</v>
      </c>
      <c r="C63" s="29">
        <v>18745.7</v>
      </c>
      <c r="D63" s="28">
        <f t="shared" si="3"/>
        <v>26.120076803674095</v>
      </c>
      <c r="I63" s="57"/>
      <c r="J63" s="53"/>
    </row>
    <row r="64" spans="1:10" ht="12.75">
      <c r="A64" s="25" t="s">
        <v>100</v>
      </c>
      <c r="B64" s="27">
        <v>311.1</v>
      </c>
      <c r="C64" s="29">
        <v>0</v>
      </c>
      <c r="D64" s="28">
        <f t="shared" si="3"/>
        <v>0</v>
      </c>
      <c r="E64" s="61"/>
      <c r="F64" s="61"/>
      <c r="I64" s="56"/>
      <c r="J64" s="54"/>
    </row>
    <row r="65" spans="1:9" ht="12.75">
      <c r="A65" s="25" t="s">
        <v>53</v>
      </c>
      <c r="B65" s="27">
        <v>26793.7</v>
      </c>
      <c r="C65" s="29">
        <v>6351.2</v>
      </c>
      <c r="D65" s="28">
        <f t="shared" si="3"/>
        <v>23.704079690374975</v>
      </c>
      <c r="I65" s="57"/>
    </row>
    <row r="66" spans="1:10" ht="12.75">
      <c r="A66" s="23" t="s">
        <v>34</v>
      </c>
      <c r="B66" s="31">
        <f>SUM(B67:B68)</f>
        <v>149032.4</v>
      </c>
      <c r="C66" s="31">
        <f>SUM(C67:C68)</f>
        <v>38602</v>
      </c>
      <c r="D66" s="22">
        <f t="shared" si="3"/>
        <v>25.901750223441343</v>
      </c>
      <c r="E66" s="57"/>
      <c r="F66" s="57"/>
      <c r="I66" s="57"/>
      <c r="J66" s="53"/>
    </row>
    <row r="67" spans="1:10" ht="12.75">
      <c r="A67" s="25" t="s">
        <v>54</v>
      </c>
      <c r="B67" s="27">
        <v>112020.4</v>
      </c>
      <c r="C67" s="29">
        <v>28002.2</v>
      </c>
      <c r="D67" s="28">
        <f t="shared" si="3"/>
        <v>24.99741118581973</v>
      </c>
      <c r="E67" s="57"/>
      <c r="F67" s="57"/>
      <c r="I67" s="57"/>
      <c r="J67" s="53"/>
    </row>
    <row r="68" spans="1:10" ht="12.75">
      <c r="A68" s="25" t="s">
        <v>55</v>
      </c>
      <c r="B68" s="27">
        <v>37012</v>
      </c>
      <c r="C68" s="29">
        <v>10599.8</v>
      </c>
      <c r="D68" s="28">
        <f t="shared" si="3"/>
        <v>28.638819842213337</v>
      </c>
      <c r="E68" s="57"/>
      <c r="F68" s="56"/>
      <c r="G68" s="55"/>
      <c r="I68" s="57"/>
      <c r="J68" s="53"/>
    </row>
    <row r="69" spans="1:9" ht="12.75" customHeight="1" hidden="1">
      <c r="A69" s="23" t="s">
        <v>82</v>
      </c>
      <c r="B69" s="31">
        <f>B70</f>
        <v>0</v>
      </c>
      <c r="C69" s="31">
        <f>C70</f>
        <v>0</v>
      </c>
      <c r="D69" s="22">
        <v>0</v>
      </c>
      <c r="E69" s="57"/>
      <c r="F69" s="57"/>
      <c r="I69" s="57"/>
    </row>
    <row r="70" spans="1:9" ht="12.75" customHeight="1" hidden="1">
      <c r="A70" s="25" t="s">
        <v>83</v>
      </c>
      <c r="B70" s="27">
        <v>0</v>
      </c>
      <c r="C70" s="29">
        <v>0</v>
      </c>
      <c r="D70" s="28">
        <v>0</v>
      </c>
      <c r="E70" s="57"/>
      <c r="F70" s="57"/>
      <c r="I70" s="57"/>
    </row>
    <row r="71" spans="1:10" ht="12.75">
      <c r="A71" s="23" t="s">
        <v>7</v>
      </c>
      <c r="B71" s="31">
        <f>B72+B73+B74+B75+B76</f>
        <v>246397</v>
      </c>
      <c r="C71" s="31">
        <f>C72+C73+C74+C75+C76</f>
        <v>60589.100000000006</v>
      </c>
      <c r="D71" s="22">
        <f aca="true" t="shared" si="4" ref="D71:D83">C71/B71*100</f>
        <v>24.590031534474853</v>
      </c>
      <c r="E71" s="57"/>
      <c r="F71" s="57"/>
      <c r="I71" s="57"/>
      <c r="J71" s="53"/>
    </row>
    <row r="72" spans="1:10" ht="12.75">
      <c r="A72" s="25" t="s">
        <v>56</v>
      </c>
      <c r="B72" s="27">
        <v>4800</v>
      </c>
      <c r="C72" s="29">
        <v>1644.1</v>
      </c>
      <c r="D72" s="28">
        <f t="shared" si="4"/>
        <v>34.25208333333333</v>
      </c>
      <c r="E72" s="57"/>
      <c r="F72" s="57"/>
      <c r="I72" s="57"/>
      <c r="J72" s="53"/>
    </row>
    <row r="73" spans="1:10" ht="12.75">
      <c r="A73" s="25" t="s">
        <v>57</v>
      </c>
      <c r="B73" s="27">
        <v>118478.7</v>
      </c>
      <c r="C73" s="29">
        <v>22671</v>
      </c>
      <c r="D73" s="28">
        <f t="shared" si="4"/>
        <v>19.135085040602235</v>
      </c>
      <c r="E73" s="57"/>
      <c r="F73" s="57"/>
      <c r="I73" s="56"/>
      <c r="J73" s="54"/>
    </row>
    <row r="74" spans="1:9" ht="12.75">
      <c r="A74" s="25" t="s">
        <v>58</v>
      </c>
      <c r="B74" s="27">
        <v>11016.5</v>
      </c>
      <c r="C74" s="29">
        <v>816.8</v>
      </c>
      <c r="D74" s="28">
        <f t="shared" si="4"/>
        <v>7.414333045885717</v>
      </c>
      <c r="E74" s="57"/>
      <c r="F74" s="57"/>
      <c r="I74" s="57"/>
    </row>
    <row r="75" spans="1:9" ht="12.75">
      <c r="A75" s="25" t="s">
        <v>59</v>
      </c>
      <c r="B75" s="27">
        <v>90434.3</v>
      </c>
      <c r="C75" s="29">
        <v>31043.4</v>
      </c>
      <c r="D75" s="28">
        <f t="shared" si="4"/>
        <v>34.327019725922575</v>
      </c>
      <c r="E75" s="57"/>
      <c r="F75" s="57"/>
      <c r="I75" s="57"/>
    </row>
    <row r="76" spans="1:9" ht="12.75">
      <c r="A76" s="25" t="s">
        <v>60</v>
      </c>
      <c r="B76" s="27">
        <v>21667.5</v>
      </c>
      <c r="C76" s="29">
        <v>4413.8</v>
      </c>
      <c r="D76" s="28">
        <f t="shared" si="4"/>
        <v>20.370601130725742</v>
      </c>
      <c r="E76" s="57"/>
      <c r="F76" s="57"/>
      <c r="I76" s="57"/>
    </row>
    <row r="77" spans="1:9" ht="12.75">
      <c r="A77" s="23" t="s">
        <v>35</v>
      </c>
      <c r="B77" s="21">
        <f>B78+B79+B80</f>
        <v>10155</v>
      </c>
      <c r="C77" s="21">
        <f>C78+C79+C80</f>
        <v>352.09999999999997</v>
      </c>
      <c r="D77" s="22">
        <f>C77/B77*100</f>
        <v>3.467257508616445</v>
      </c>
      <c r="E77" s="57"/>
      <c r="F77" s="57"/>
      <c r="I77" s="57"/>
    </row>
    <row r="78" spans="1:9" ht="12.75">
      <c r="A78" s="25" t="s">
        <v>87</v>
      </c>
      <c r="B78" s="26">
        <v>1045</v>
      </c>
      <c r="C78" s="26">
        <v>325.9</v>
      </c>
      <c r="D78" s="28">
        <f t="shared" si="4"/>
        <v>31.186602870813395</v>
      </c>
      <c r="E78" s="62"/>
      <c r="F78" s="62"/>
      <c r="I78" s="57"/>
    </row>
    <row r="79" spans="1:9" ht="12.75">
      <c r="A79" s="25" t="s">
        <v>96</v>
      </c>
      <c r="B79" s="26">
        <v>9110</v>
      </c>
      <c r="C79" s="26">
        <v>26.2</v>
      </c>
      <c r="D79" s="28">
        <f t="shared" si="4"/>
        <v>0.287596048298573</v>
      </c>
      <c r="E79" s="62"/>
      <c r="F79" s="62"/>
      <c r="I79" s="57"/>
    </row>
    <row r="80" spans="1:10" ht="12.75">
      <c r="A80" s="25" t="s">
        <v>86</v>
      </c>
      <c r="B80" s="26">
        <v>0</v>
      </c>
      <c r="C80" s="26">
        <v>0</v>
      </c>
      <c r="D80" s="28" t="e">
        <f t="shared" si="4"/>
        <v>#DIV/0!</v>
      </c>
      <c r="E80" s="57"/>
      <c r="F80" s="57"/>
      <c r="I80" s="56"/>
      <c r="J80" s="55"/>
    </row>
    <row r="81" spans="1:9" ht="12.75">
      <c r="A81" s="23" t="s">
        <v>36</v>
      </c>
      <c r="B81" s="21">
        <f>B82</f>
        <v>3160</v>
      </c>
      <c r="C81" s="21">
        <f>C82</f>
        <v>863</v>
      </c>
      <c r="D81" s="22">
        <f t="shared" si="4"/>
        <v>27.310126582278482</v>
      </c>
      <c r="E81" s="57"/>
      <c r="F81" s="57"/>
      <c r="I81" s="57"/>
    </row>
    <row r="82" spans="1:9" ht="12.75">
      <c r="A82" s="25" t="s">
        <v>99</v>
      </c>
      <c r="B82" s="26">
        <v>3160</v>
      </c>
      <c r="C82" s="26">
        <v>863</v>
      </c>
      <c r="D82" s="28">
        <f t="shared" si="4"/>
        <v>27.310126582278482</v>
      </c>
      <c r="E82" s="57"/>
      <c r="F82" s="57"/>
      <c r="I82" s="57"/>
    </row>
    <row r="83" spans="1:9" ht="12.75">
      <c r="A83" s="58" t="s">
        <v>28</v>
      </c>
      <c r="B83" s="59">
        <f>B35+B44+B46+B49+B55+B60+B66+B71+B77+B81</f>
        <v>1584877.7999999998</v>
      </c>
      <c r="C83" s="59">
        <f>C35+C44+C46+C49+C55+C60+C66+C71+C77+C81</f>
        <v>334834.69999999995</v>
      </c>
      <c r="D83" s="60">
        <f t="shared" si="4"/>
        <v>21.12684649882786</v>
      </c>
      <c r="E83" s="57"/>
      <c r="F83" s="57"/>
      <c r="I83" s="57"/>
    </row>
    <row r="84" spans="1:9" ht="24">
      <c r="A84" s="23" t="s">
        <v>29</v>
      </c>
      <c r="B84" s="48">
        <f>B33-B83</f>
        <v>-27199.999999999767</v>
      </c>
      <c r="C84" s="31">
        <f>C33-C83</f>
        <v>1303.7999999999884</v>
      </c>
      <c r="D84" s="22"/>
      <c r="E84" s="57"/>
      <c r="F84" s="57"/>
      <c r="I84" s="57"/>
    </row>
    <row r="85" spans="1:9" ht="12.75">
      <c r="A85" s="32"/>
      <c r="B85" s="33" t="s">
        <v>38</v>
      </c>
      <c r="C85" s="34"/>
      <c r="D85" s="7"/>
      <c r="E85" s="57"/>
      <c r="F85" s="56"/>
      <c r="G85" s="54"/>
      <c r="I85" s="57"/>
    </row>
    <row r="86" spans="1:10" ht="12.75">
      <c r="A86" s="35"/>
      <c r="B86" s="36"/>
      <c r="C86" s="37" t="s">
        <v>88</v>
      </c>
      <c r="D86" s="7"/>
      <c r="E86" s="57"/>
      <c r="F86" s="57"/>
      <c r="I86" s="56"/>
      <c r="J86" s="54"/>
    </row>
    <row r="87" spans="1:9" ht="22.5">
      <c r="A87" s="44" t="s">
        <v>1</v>
      </c>
      <c r="B87" s="42" t="s">
        <v>76</v>
      </c>
      <c r="C87" s="43" t="s">
        <v>32</v>
      </c>
      <c r="D87" s="7"/>
      <c r="E87" s="57"/>
      <c r="F87" s="57"/>
      <c r="I87" s="57"/>
    </row>
    <row r="88" spans="1:10" ht="24">
      <c r="A88" s="1" t="s">
        <v>30</v>
      </c>
      <c r="B88" s="6">
        <f>B89+B94</f>
        <v>27200</v>
      </c>
      <c r="C88" s="6">
        <f>C89+C94</f>
        <v>-1558</v>
      </c>
      <c r="D88" s="7"/>
      <c r="E88" s="57"/>
      <c r="F88" s="57"/>
      <c r="I88" s="57"/>
      <c r="J88" s="53"/>
    </row>
    <row r="89" spans="1:4" ht="24">
      <c r="A89" s="38" t="s">
        <v>85</v>
      </c>
      <c r="B89" s="46">
        <f>B90</f>
        <v>0</v>
      </c>
      <c r="C89" s="46">
        <f>C90</f>
        <v>0</v>
      </c>
      <c r="D89" s="7"/>
    </row>
    <row r="90" spans="1:4" ht="24">
      <c r="A90" s="2" t="s">
        <v>65</v>
      </c>
      <c r="B90" s="3">
        <v>0</v>
      </c>
      <c r="C90" s="3">
        <v>0</v>
      </c>
      <c r="D90" s="15"/>
    </row>
    <row r="91" spans="1:4" ht="36">
      <c r="A91" s="2" t="s">
        <v>66</v>
      </c>
      <c r="B91" s="3">
        <v>0</v>
      </c>
      <c r="C91" s="3">
        <v>0</v>
      </c>
      <c r="D91" s="15"/>
    </row>
    <row r="92" spans="1:4" ht="36">
      <c r="A92" s="5" t="s">
        <v>67</v>
      </c>
      <c r="B92" s="3">
        <v>0</v>
      </c>
      <c r="C92" s="3">
        <v>0</v>
      </c>
      <c r="D92" s="7"/>
    </row>
    <row r="93" spans="1:4" ht="48">
      <c r="A93" s="5" t="s">
        <v>68</v>
      </c>
      <c r="B93" s="3">
        <v>0</v>
      </c>
      <c r="C93" s="3">
        <v>0</v>
      </c>
      <c r="D93" s="15"/>
    </row>
    <row r="94" spans="1:4" ht="12.75">
      <c r="A94" s="47" t="s">
        <v>73</v>
      </c>
      <c r="B94" s="46">
        <f>B95</f>
        <v>27200</v>
      </c>
      <c r="C94" s="46">
        <f>C95</f>
        <v>-1558</v>
      </c>
      <c r="D94" s="15"/>
    </row>
    <row r="95" spans="1:4" ht="24">
      <c r="A95" s="5" t="s">
        <v>69</v>
      </c>
      <c r="B95" s="52">
        <f>B96+B100</f>
        <v>27200</v>
      </c>
      <c r="C95" s="4">
        <f>C96+C100</f>
        <v>-1558</v>
      </c>
      <c r="D95" s="15"/>
    </row>
    <row r="96" spans="1:4" ht="12.75">
      <c r="A96" s="5" t="s">
        <v>77</v>
      </c>
      <c r="B96" s="52">
        <v>-1557677.8</v>
      </c>
      <c r="C96" s="4">
        <v>-355793.1</v>
      </c>
      <c r="D96" s="15"/>
    </row>
    <row r="97" spans="1:4" ht="12.75">
      <c r="A97" s="5" t="s">
        <v>78</v>
      </c>
      <c r="B97" s="52">
        <v>-1557677.8</v>
      </c>
      <c r="C97" s="4">
        <v>-355793.1</v>
      </c>
      <c r="D97" s="7"/>
    </row>
    <row r="98" spans="1:4" ht="24.75">
      <c r="A98" s="5" t="s">
        <v>79</v>
      </c>
      <c r="B98" s="52">
        <v>-1557677.8</v>
      </c>
      <c r="C98" s="4">
        <v>-355793.1</v>
      </c>
      <c r="D98" s="45"/>
    </row>
    <row r="99" spans="1:4" ht="24.75">
      <c r="A99" s="5" t="s">
        <v>80</v>
      </c>
      <c r="B99" s="52">
        <v>-1557677.8</v>
      </c>
      <c r="C99" s="4">
        <v>-355793.1</v>
      </c>
      <c r="D99" s="45"/>
    </row>
    <row r="100" spans="1:4" ht="15">
      <c r="A100" s="5" t="s">
        <v>70</v>
      </c>
      <c r="B100" s="52">
        <v>1584877.8</v>
      </c>
      <c r="C100" s="4">
        <v>354235.1</v>
      </c>
      <c r="D100" s="45"/>
    </row>
    <row r="101" spans="1:4" ht="15">
      <c r="A101" s="5" t="s">
        <v>71</v>
      </c>
      <c r="B101" s="52">
        <v>1584877.8</v>
      </c>
      <c r="C101" s="4">
        <v>354235.1</v>
      </c>
      <c r="D101" s="45"/>
    </row>
    <row r="102" spans="1:4" ht="24.75">
      <c r="A102" s="5" t="s">
        <v>74</v>
      </c>
      <c r="B102" s="52">
        <v>1584877.8</v>
      </c>
      <c r="C102" s="4">
        <v>354235.1</v>
      </c>
      <c r="D102" s="45"/>
    </row>
    <row r="103" spans="1:4" ht="24.75">
      <c r="A103" s="5" t="s">
        <v>72</v>
      </c>
      <c r="B103" s="52">
        <v>1584877.8</v>
      </c>
      <c r="C103" s="4">
        <v>354235.1</v>
      </c>
      <c r="D103" s="45"/>
    </row>
  </sheetData>
  <sheetProtection/>
  <mergeCells count="3">
    <mergeCell ref="A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1">
      <selection activeCell="E90" sqref="E90"/>
    </sheetView>
  </sheetViews>
  <sheetFormatPr defaultColWidth="9.00390625" defaultRowHeight="12.75"/>
  <cols>
    <col min="1" max="1" width="46.25390625" style="0" customWidth="1"/>
    <col min="2" max="3" width="20.25390625" style="0" customWidth="1"/>
    <col min="4" max="4" width="13.75390625" style="0" customWidth="1"/>
    <col min="6" max="6" width="10.125" style="0" bestFit="1" customWidth="1"/>
    <col min="7" max="7" width="10.75390625" style="0" bestFit="1" customWidth="1"/>
    <col min="9" max="9" width="11.75390625" style="0" bestFit="1" customWidth="1"/>
    <col min="10" max="10" width="12.00390625" style="0" customWidth="1"/>
  </cols>
  <sheetData>
    <row r="1" spans="1:4" ht="15.75">
      <c r="A1" s="85" t="s">
        <v>39</v>
      </c>
      <c r="B1" s="86"/>
      <c r="C1" s="86"/>
      <c r="D1" s="86"/>
    </row>
    <row r="2" spans="1:4" ht="15.75">
      <c r="A2" s="87" t="s">
        <v>90</v>
      </c>
      <c r="B2" s="88"/>
      <c r="C2" s="88"/>
      <c r="D2" s="88"/>
    </row>
    <row r="3" spans="1:4" ht="15.75">
      <c r="A3" s="89" t="s">
        <v>106</v>
      </c>
      <c r="B3" s="88"/>
      <c r="C3" s="88"/>
      <c r="D3" s="88"/>
    </row>
    <row r="4" spans="1:4" ht="15.75" thickBot="1">
      <c r="A4" s="8"/>
      <c r="B4" s="9"/>
      <c r="C4" s="10"/>
      <c r="D4" s="7" t="s">
        <v>61</v>
      </c>
    </row>
    <row r="5" spans="1:4" ht="15.75" thickBot="1">
      <c r="A5" s="11" t="s">
        <v>1</v>
      </c>
      <c r="B5" s="12" t="s">
        <v>31</v>
      </c>
      <c r="C5" s="13" t="s">
        <v>32</v>
      </c>
      <c r="D5" s="14" t="s">
        <v>17</v>
      </c>
    </row>
    <row r="6" spans="1:4" ht="13.5" thickBot="1">
      <c r="A6" s="16">
        <v>1</v>
      </c>
      <c r="B6" s="17">
        <v>2</v>
      </c>
      <c r="C6" s="18">
        <v>3</v>
      </c>
      <c r="D6" s="19">
        <v>4</v>
      </c>
    </row>
    <row r="7" spans="1:4" ht="12.75">
      <c r="A7" s="20" t="s">
        <v>18</v>
      </c>
      <c r="B7" s="21">
        <f>B8+B11+B12+B16+B17+B18+B20+B21+B22+B23+B10</f>
        <v>240989</v>
      </c>
      <c r="C7" s="21">
        <f>C8+C11+C12+C16+C17+C18+C20+C21+C22+C23+C10</f>
        <v>80503.60000000002</v>
      </c>
      <c r="D7" s="22">
        <f>C7/B7*100</f>
        <v>33.4055081352261</v>
      </c>
    </row>
    <row r="8" spans="1:4" ht="12.75">
      <c r="A8" s="23" t="s">
        <v>15</v>
      </c>
      <c r="B8" s="24">
        <f>B9</f>
        <v>138787</v>
      </c>
      <c r="C8" s="24">
        <f>C9</f>
        <v>44481.6</v>
      </c>
      <c r="D8" s="22">
        <f>C8/B8*100</f>
        <v>32.050264073724485</v>
      </c>
    </row>
    <row r="9" spans="1:4" ht="12.75">
      <c r="A9" s="25" t="s">
        <v>0</v>
      </c>
      <c r="B9" s="26">
        <v>138787</v>
      </c>
      <c r="C9" s="27">
        <v>44481.6</v>
      </c>
      <c r="D9" s="28">
        <f>C9/B9*100</f>
        <v>32.050264073724485</v>
      </c>
    </row>
    <row r="10" spans="1:4" ht="12.75">
      <c r="A10" s="23" t="s">
        <v>93</v>
      </c>
      <c r="B10" s="49">
        <v>15650</v>
      </c>
      <c r="C10" s="50">
        <v>5639.1</v>
      </c>
      <c r="D10" s="28">
        <f>C10/B10*100</f>
        <v>36.03258785942492</v>
      </c>
    </row>
    <row r="11" spans="1:4" ht="12.75">
      <c r="A11" s="23" t="s">
        <v>2</v>
      </c>
      <c r="B11" s="21">
        <v>28380</v>
      </c>
      <c r="C11" s="30">
        <v>12498.7</v>
      </c>
      <c r="D11" s="22">
        <f aca="true" t="shared" si="0" ref="D11:D21">C11/B11*100</f>
        <v>44.04052149400987</v>
      </c>
    </row>
    <row r="12" spans="1:4" ht="12.75">
      <c r="A12" s="23" t="s">
        <v>3</v>
      </c>
      <c r="B12" s="21">
        <f>B13+B14+B15</f>
        <v>16845</v>
      </c>
      <c r="C12" s="21">
        <f>C13+C14+C15</f>
        <v>3801.2</v>
      </c>
      <c r="D12" s="22">
        <f t="shared" si="0"/>
        <v>22.565746512318192</v>
      </c>
    </row>
    <row r="13" spans="1:4" ht="12.75">
      <c r="A13" s="25" t="s">
        <v>95</v>
      </c>
      <c r="B13" s="26">
        <v>2100</v>
      </c>
      <c r="C13" s="26">
        <v>188.5</v>
      </c>
      <c r="D13" s="22">
        <f t="shared" si="0"/>
        <v>8.976190476190476</v>
      </c>
    </row>
    <row r="14" spans="1:4" ht="12.75">
      <c r="A14" s="25" t="s">
        <v>8</v>
      </c>
      <c r="B14" s="26">
        <v>545</v>
      </c>
      <c r="C14" s="26">
        <v>90.6</v>
      </c>
      <c r="D14" s="22">
        <f t="shared" si="0"/>
        <v>16.623853211009173</v>
      </c>
    </row>
    <row r="15" spans="1:4" ht="12.75">
      <c r="A15" s="25" t="s">
        <v>94</v>
      </c>
      <c r="B15" s="26">
        <v>14200</v>
      </c>
      <c r="C15" s="26">
        <v>3522.1</v>
      </c>
      <c r="D15" s="22">
        <f t="shared" si="0"/>
        <v>24.803521126760565</v>
      </c>
    </row>
    <row r="16" spans="1:4" ht="12.75">
      <c r="A16" s="23" t="s">
        <v>19</v>
      </c>
      <c r="B16" s="21">
        <v>3100</v>
      </c>
      <c r="C16" s="31">
        <v>987.7</v>
      </c>
      <c r="D16" s="22">
        <f t="shared" si="0"/>
        <v>31.86129032258065</v>
      </c>
    </row>
    <row r="17" spans="1:4" ht="36">
      <c r="A17" s="23" t="s">
        <v>37</v>
      </c>
      <c r="B17" s="21">
        <v>31246</v>
      </c>
      <c r="C17" s="31">
        <v>11220.8</v>
      </c>
      <c r="D17" s="22">
        <f t="shared" si="0"/>
        <v>35.91115662804839</v>
      </c>
    </row>
    <row r="18" spans="1:4" ht="24">
      <c r="A18" s="23" t="s">
        <v>9</v>
      </c>
      <c r="B18" s="21">
        <f>B19</f>
        <v>747</v>
      </c>
      <c r="C18" s="21">
        <f>C19</f>
        <v>443.5</v>
      </c>
      <c r="D18" s="22">
        <f t="shared" si="0"/>
        <v>59.370816599732265</v>
      </c>
    </row>
    <row r="19" spans="1:4" ht="12.75">
      <c r="A19" s="25" t="s">
        <v>10</v>
      </c>
      <c r="B19" s="26">
        <v>747</v>
      </c>
      <c r="C19" s="29">
        <v>443.5</v>
      </c>
      <c r="D19" s="28">
        <f t="shared" si="0"/>
        <v>59.370816599732265</v>
      </c>
    </row>
    <row r="20" spans="1:4" ht="24">
      <c r="A20" s="23" t="s">
        <v>11</v>
      </c>
      <c r="B20" s="21">
        <v>2420</v>
      </c>
      <c r="C20" s="31">
        <v>791.5</v>
      </c>
      <c r="D20" s="22">
        <f t="shared" si="0"/>
        <v>32.70661157024794</v>
      </c>
    </row>
    <row r="21" spans="1:4" ht="24">
      <c r="A21" s="23" t="s">
        <v>20</v>
      </c>
      <c r="B21" s="21">
        <v>1100</v>
      </c>
      <c r="C21" s="30">
        <v>534.1</v>
      </c>
      <c r="D21" s="22">
        <f t="shared" si="0"/>
        <v>48.554545454545455</v>
      </c>
    </row>
    <row r="22" spans="1:4" ht="12.75">
      <c r="A22" s="23" t="s">
        <v>21</v>
      </c>
      <c r="B22" s="21">
        <v>600</v>
      </c>
      <c r="C22" s="30">
        <v>80.1</v>
      </c>
      <c r="D22" s="22">
        <f>C22/B22*100</f>
        <v>13.349999999999998</v>
      </c>
    </row>
    <row r="23" spans="1:4" ht="12.75">
      <c r="A23" s="23" t="s">
        <v>4</v>
      </c>
      <c r="B23" s="21">
        <v>2114</v>
      </c>
      <c r="C23" s="30">
        <v>25.3</v>
      </c>
      <c r="D23" s="22">
        <f>C23/B23*100</f>
        <v>1.1967833491012299</v>
      </c>
    </row>
    <row r="24" spans="1:4" ht="12.75">
      <c r="A24" s="23" t="s">
        <v>16</v>
      </c>
      <c r="B24" s="21">
        <f>B25+B31+B32+B30</f>
        <v>1317769.0999999999</v>
      </c>
      <c r="C24" s="21">
        <f>C25+C31+C32+C30</f>
        <v>396912</v>
      </c>
      <c r="D24" s="22">
        <f aca="true" t="shared" si="1" ref="D24:D32">C24/B24*100</f>
        <v>30.119995984121957</v>
      </c>
    </row>
    <row r="25" spans="1:4" ht="36">
      <c r="A25" s="25" t="s">
        <v>22</v>
      </c>
      <c r="B25" s="26">
        <f>B26+B27+B28+B29</f>
        <v>1312769.0999999999</v>
      </c>
      <c r="C25" s="26">
        <f>C26+C27+C28+C29</f>
        <v>396012.7</v>
      </c>
      <c r="D25" s="28">
        <f t="shared" si="1"/>
        <v>30.166211255277116</v>
      </c>
    </row>
    <row r="26" spans="1:4" ht="24">
      <c r="A26" s="25" t="s">
        <v>23</v>
      </c>
      <c r="B26" s="26">
        <v>394268.3</v>
      </c>
      <c r="C26" s="29">
        <v>172861</v>
      </c>
      <c r="D26" s="28">
        <f t="shared" si="1"/>
        <v>43.84349439201681</v>
      </c>
    </row>
    <row r="27" spans="1:4" ht="24">
      <c r="A27" s="25" t="s">
        <v>24</v>
      </c>
      <c r="B27" s="26">
        <v>177380.9</v>
      </c>
      <c r="C27" s="29">
        <v>8610.3</v>
      </c>
      <c r="D27" s="28">
        <f t="shared" si="1"/>
        <v>4.854130292494851</v>
      </c>
    </row>
    <row r="28" spans="1:4" ht="24">
      <c r="A28" s="25" t="s">
        <v>25</v>
      </c>
      <c r="B28" s="26">
        <v>723550.7</v>
      </c>
      <c r="C28" s="29">
        <v>209030.6</v>
      </c>
      <c r="D28" s="28">
        <f t="shared" si="1"/>
        <v>28.889558119424112</v>
      </c>
    </row>
    <row r="29" spans="1:4" ht="12.75">
      <c r="A29" s="25" t="s">
        <v>26</v>
      </c>
      <c r="B29" s="26">
        <v>17569.2</v>
      </c>
      <c r="C29" s="29">
        <v>5510.8</v>
      </c>
      <c r="D29" s="28">
        <f t="shared" si="1"/>
        <v>31.36625458188193</v>
      </c>
    </row>
    <row r="30" spans="1:4" ht="27" customHeight="1">
      <c r="A30" s="25" t="s">
        <v>104</v>
      </c>
      <c r="B30" s="26">
        <v>0</v>
      </c>
      <c r="C30" s="29">
        <v>139.1</v>
      </c>
      <c r="D30" s="28" t="e">
        <f t="shared" si="1"/>
        <v>#DIV/0!</v>
      </c>
    </row>
    <row r="31" spans="1:4" ht="17.25" customHeight="1">
      <c r="A31" s="25" t="s">
        <v>62</v>
      </c>
      <c r="B31" s="26">
        <v>5000</v>
      </c>
      <c r="C31" s="29">
        <v>760.4</v>
      </c>
      <c r="D31" s="28">
        <f t="shared" si="1"/>
        <v>15.207999999999998</v>
      </c>
    </row>
    <row r="32" spans="1:4" ht="48">
      <c r="A32" s="25" t="s">
        <v>63</v>
      </c>
      <c r="B32" s="26"/>
      <c r="C32" s="29">
        <v>-0.2</v>
      </c>
      <c r="D32" s="28" t="e">
        <f t="shared" si="1"/>
        <v>#DIV/0!</v>
      </c>
    </row>
    <row r="33" spans="1:4" ht="12.75">
      <c r="A33" s="58" t="s">
        <v>27</v>
      </c>
      <c r="B33" s="59">
        <f>B7+B24</f>
        <v>1558758.0999999999</v>
      </c>
      <c r="C33" s="59">
        <f>C7+C24</f>
        <v>477415.60000000003</v>
      </c>
      <c r="D33" s="60">
        <f>C33/B33*100</f>
        <v>30.62794669679664</v>
      </c>
    </row>
    <row r="34" spans="1:4" ht="12.75">
      <c r="A34" s="39"/>
      <c r="B34" s="40"/>
      <c r="C34" s="40"/>
      <c r="D34" s="41"/>
    </row>
    <row r="35" spans="1:4" ht="12.75">
      <c r="A35" s="39" t="s">
        <v>12</v>
      </c>
      <c r="B35" s="31">
        <f>SUM(B36:B43)</f>
        <v>101458.7</v>
      </c>
      <c r="C35" s="31">
        <f>SUM(C36:C43)</f>
        <v>39535.7</v>
      </c>
      <c r="D35" s="41">
        <f aca="true" t="shared" si="2" ref="D35:D41">C35/B35*100</f>
        <v>38.96728422500978</v>
      </c>
    </row>
    <row r="36" spans="1:9" ht="24">
      <c r="A36" s="25" t="s">
        <v>40</v>
      </c>
      <c r="B36" s="27">
        <v>2080</v>
      </c>
      <c r="C36" s="29">
        <v>743.5</v>
      </c>
      <c r="D36" s="28">
        <f t="shared" si="2"/>
        <v>35.74519230769231</v>
      </c>
      <c r="I36" s="57"/>
    </row>
    <row r="37" spans="1:9" ht="36">
      <c r="A37" s="25" t="s">
        <v>41</v>
      </c>
      <c r="B37" s="27">
        <v>2050</v>
      </c>
      <c r="C37" s="29">
        <v>749.5</v>
      </c>
      <c r="D37" s="28">
        <f t="shared" si="2"/>
        <v>36.5609756097561</v>
      </c>
      <c r="I37" s="57"/>
    </row>
    <row r="38" spans="1:9" ht="36">
      <c r="A38" s="25" t="s">
        <v>42</v>
      </c>
      <c r="B38" s="27">
        <v>74645</v>
      </c>
      <c r="C38" s="29">
        <v>29274.5</v>
      </c>
      <c r="D38" s="28">
        <f t="shared" si="2"/>
        <v>39.2182999531114</v>
      </c>
      <c r="G38" s="53"/>
      <c r="I38" s="57"/>
    </row>
    <row r="39" spans="1:9" ht="12.75">
      <c r="A39" s="25" t="s">
        <v>84</v>
      </c>
      <c r="B39" s="27">
        <v>0.5</v>
      </c>
      <c r="C39" s="29">
        <v>0</v>
      </c>
      <c r="D39" s="28">
        <f t="shared" si="2"/>
        <v>0</v>
      </c>
      <c r="G39" s="53"/>
      <c r="I39" s="57"/>
    </row>
    <row r="40" spans="1:9" ht="36">
      <c r="A40" s="25" t="s">
        <v>43</v>
      </c>
      <c r="B40" s="27">
        <v>9725</v>
      </c>
      <c r="C40" s="29">
        <v>3463.2</v>
      </c>
      <c r="D40" s="28">
        <f t="shared" si="2"/>
        <v>35.61131105398457</v>
      </c>
      <c r="G40" s="53"/>
      <c r="I40" s="57"/>
    </row>
    <row r="41" spans="1:9" ht="12.75">
      <c r="A41" s="25" t="s">
        <v>91</v>
      </c>
      <c r="B41" s="27">
        <v>15</v>
      </c>
      <c r="C41" s="29">
        <v>0</v>
      </c>
      <c r="D41" s="28">
        <f t="shared" si="2"/>
        <v>0</v>
      </c>
      <c r="G41" s="53"/>
      <c r="I41" s="57"/>
    </row>
    <row r="42" spans="1:9" ht="12.75">
      <c r="A42" s="25" t="s">
        <v>44</v>
      </c>
      <c r="B42" s="27">
        <v>300</v>
      </c>
      <c r="C42" s="29">
        <v>0</v>
      </c>
      <c r="D42" s="28">
        <v>0</v>
      </c>
      <c r="G42" s="53"/>
      <c r="I42" s="57"/>
    </row>
    <row r="43" spans="1:10" ht="12.75">
      <c r="A43" s="25" t="s">
        <v>45</v>
      </c>
      <c r="B43" s="27">
        <v>12643.2</v>
      </c>
      <c r="C43" s="29">
        <v>5305</v>
      </c>
      <c r="D43" s="28">
        <f aca="true" t="shared" si="3" ref="D43:D68">C43/B43*100</f>
        <v>41.95931409769678</v>
      </c>
      <c r="G43" s="53"/>
      <c r="I43" s="56"/>
      <c r="J43" s="54"/>
    </row>
    <row r="44" spans="1:9" ht="12.75">
      <c r="A44" s="23" t="s">
        <v>33</v>
      </c>
      <c r="B44" s="21">
        <f>B45</f>
        <v>1464.7</v>
      </c>
      <c r="C44" s="21">
        <f>C45</f>
        <v>377.8</v>
      </c>
      <c r="D44" s="22">
        <f t="shared" si="3"/>
        <v>25.79367788625657</v>
      </c>
      <c r="G44" s="53"/>
      <c r="I44" s="57"/>
    </row>
    <row r="45" spans="1:11" ht="12.75">
      <c r="A45" s="25" t="s">
        <v>46</v>
      </c>
      <c r="B45" s="26">
        <v>1464.7</v>
      </c>
      <c r="C45" s="29">
        <v>377.8</v>
      </c>
      <c r="D45" s="22">
        <f t="shared" si="3"/>
        <v>25.79367788625657</v>
      </c>
      <c r="G45" s="53"/>
      <c r="I45" s="56"/>
      <c r="J45" s="55"/>
      <c r="K45" s="55"/>
    </row>
    <row r="46" spans="1:9" ht="24">
      <c r="A46" s="23" t="s">
        <v>13</v>
      </c>
      <c r="B46" s="31">
        <f>B47+B48</f>
        <v>39573.1</v>
      </c>
      <c r="C46" s="31">
        <f>C47+C48</f>
        <v>1746.5</v>
      </c>
      <c r="D46" s="22">
        <f t="shared" si="3"/>
        <v>4.41335149381777</v>
      </c>
      <c r="G46" s="53"/>
      <c r="I46" s="57"/>
    </row>
    <row r="47" spans="1:9" ht="12" customHeight="1">
      <c r="A47" s="51" t="s">
        <v>97</v>
      </c>
      <c r="B47" s="27">
        <v>6636.9</v>
      </c>
      <c r="C47" s="29">
        <v>1746.5</v>
      </c>
      <c r="D47" s="28">
        <f t="shared" si="3"/>
        <v>26.314996459190287</v>
      </c>
      <c r="G47" s="53"/>
      <c r="I47" s="57"/>
    </row>
    <row r="48" spans="1:9" ht="23.25" customHeight="1">
      <c r="A48" s="51" t="s">
        <v>98</v>
      </c>
      <c r="B48" s="27">
        <v>32936.2</v>
      </c>
      <c r="C48" s="29">
        <v>0</v>
      </c>
      <c r="D48" s="28">
        <f t="shared" si="3"/>
        <v>0</v>
      </c>
      <c r="G48" s="54"/>
      <c r="I48" s="57"/>
    </row>
    <row r="49" spans="1:9" ht="12.75">
      <c r="A49" s="23" t="s">
        <v>14</v>
      </c>
      <c r="B49" s="31">
        <f>SUM(B50:B54)</f>
        <v>167002.30000000002</v>
      </c>
      <c r="C49" s="31">
        <f>SUM(C50:C54)</f>
        <v>36220.1</v>
      </c>
      <c r="D49" s="22">
        <f t="shared" si="3"/>
        <v>21.688383932436857</v>
      </c>
      <c r="I49" s="57"/>
    </row>
    <row r="50" spans="1:9" ht="12.75">
      <c r="A50" s="25" t="s">
        <v>64</v>
      </c>
      <c r="B50" s="27">
        <v>51005</v>
      </c>
      <c r="C50" s="29">
        <v>7438.9</v>
      </c>
      <c r="D50" s="28">
        <f t="shared" si="3"/>
        <v>14.584648563866287</v>
      </c>
      <c r="I50" s="57"/>
    </row>
    <row r="51" spans="1:9" ht="12.75">
      <c r="A51" s="25" t="s">
        <v>102</v>
      </c>
      <c r="B51" s="27">
        <v>123.3</v>
      </c>
      <c r="C51" s="29">
        <v>0</v>
      </c>
      <c r="D51" s="28">
        <f t="shared" si="3"/>
        <v>0</v>
      </c>
      <c r="I51" s="57"/>
    </row>
    <row r="52" spans="1:10" ht="12.75">
      <c r="A52" s="25" t="s">
        <v>47</v>
      </c>
      <c r="B52" s="27">
        <v>23430</v>
      </c>
      <c r="C52" s="29">
        <v>9950.1</v>
      </c>
      <c r="D52" s="28">
        <f t="shared" si="3"/>
        <v>42.4673495518566</v>
      </c>
      <c r="I52" s="56"/>
      <c r="J52" s="55"/>
    </row>
    <row r="53" spans="1:9" ht="12.75">
      <c r="A53" s="25" t="s">
        <v>89</v>
      </c>
      <c r="B53" s="27">
        <v>70522.4</v>
      </c>
      <c r="C53" s="29">
        <v>17010.4</v>
      </c>
      <c r="D53" s="28">
        <f t="shared" si="3"/>
        <v>24.120563111862335</v>
      </c>
      <c r="I53" s="57"/>
    </row>
    <row r="54" spans="1:10" ht="12.75">
      <c r="A54" s="25" t="s">
        <v>48</v>
      </c>
      <c r="B54" s="27">
        <v>21921.6</v>
      </c>
      <c r="C54" s="29">
        <v>1820.7</v>
      </c>
      <c r="D54" s="28">
        <f t="shared" si="3"/>
        <v>8.305506897306767</v>
      </c>
      <c r="I54" s="57"/>
      <c r="J54" s="53"/>
    </row>
    <row r="55" spans="1:10" ht="12.75">
      <c r="A55" s="23" t="s">
        <v>5</v>
      </c>
      <c r="B55" s="31">
        <f>SUM(B56:B59)</f>
        <v>185965.80000000002</v>
      </c>
      <c r="C55" s="31">
        <f>SUM(C56:C59)</f>
        <v>33521.5</v>
      </c>
      <c r="D55" s="22">
        <f t="shared" si="3"/>
        <v>18.025626217293716</v>
      </c>
      <c r="I55" s="57"/>
      <c r="J55" s="53"/>
    </row>
    <row r="56" spans="1:10" ht="12.75">
      <c r="A56" s="25" t="s">
        <v>49</v>
      </c>
      <c r="B56" s="27">
        <v>906</v>
      </c>
      <c r="C56" s="29">
        <v>514.3</v>
      </c>
      <c r="D56" s="28">
        <f t="shared" si="3"/>
        <v>56.766004415011025</v>
      </c>
      <c r="I56" s="57"/>
      <c r="J56" s="53"/>
    </row>
    <row r="57" spans="1:10" ht="12.75">
      <c r="A57" s="25" t="s">
        <v>50</v>
      </c>
      <c r="B57" s="27">
        <v>140915.7</v>
      </c>
      <c r="C57" s="29">
        <v>26063.4</v>
      </c>
      <c r="D57" s="28">
        <f t="shared" si="3"/>
        <v>18.495738941792858</v>
      </c>
      <c r="I57" s="57"/>
      <c r="J57" s="53"/>
    </row>
    <row r="58" spans="1:10" ht="12.75">
      <c r="A58" s="25" t="s">
        <v>81</v>
      </c>
      <c r="B58" s="27">
        <v>36556.1</v>
      </c>
      <c r="C58" s="29">
        <v>3981</v>
      </c>
      <c r="D58" s="28">
        <f t="shared" si="3"/>
        <v>10.890111363083042</v>
      </c>
      <c r="I58" s="56"/>
      <c r="J58" s="54"/>
    </row>
    <row r="59" spans="1:9" ht="24">
      <c r="A59" s="25" t="s">
        <v>92</v>
      </c>
      <c r="B59" s="27">
        <v>7588</v>
      </c>
      <c r="C59" s="29">
        <v>2962.8</v>
      </c>
      <c r="D59" s="28">
        <f t="shared" si="3"/>
        <v>39.045861887190306</v>
      </c>
      <c r="I59" s="57"/>
    </row>
    <row r="60" spans="1:10" ht="12.75">
      <c r="A60" s="23" t="s">
        <v>6</v>
      </c>
      <c r="B60" s="31">
        <f>SUM(B61:B65)</f>
        <v>680668.8</v>
      </c>
      <c r="C60" s="31">
        <f>SUM(C61:C65)</f>
        <v>221999.1</v>
      </c>
      <c r="D60" s="22">
        <f t="shared" si="3"/>
        <v>32.614848807525775</v>
      </c>
      <c r="I60" s="57"/>
      <c r="J60" s="53"/>
    </row>
    <row r="61" spans="1:10" ht="12.75">
      <c r="A61" s="25" t="s">
        <v>51</v>
      </c>
      <c r="B61" s="27">
        <v>197928.4</v>
      </c>
      <c r="C61" s="29">
        <v>59568.8</v>
      </c>
      <c r="D61" s="28">
        <f t="shared" si="3"/>
        <v>30.096135774350728</v>
      </c>
      <c r="I61" s="57"/>
      <c r="J61" s="53"/>
    </row>
    <row r="62" spans="1:10" ht="12.75">
      <c r="A62" s="25" t="s">
        <v>52</v>
      </c>
      <c r="B62" s="27">
        <v>383868.1</v>
      </c>
      <c r="C62" s="29">
        <v>126710.2</v>
      </c>
      <c r="D62" s="28">
        <f t="shared" si="3"/>
        <v>33.00878609084735</v>
      </c>
      <c r="I62" s="57"/>
      <c r="J62" s="53"/>
    </row>
    <row r="63" spans="1:10" ht="12.75">
      <c r="A63" s="25" t="s">
        <v>75</v>
      </c>
      <c r="B63" s="27">
        <v>71767.4</v>
      </c>
      <c r="C63" s="29">
        <v>26305.5</v>
      </c>
      <c r="D63" s="28">
        <f t="shared" si="3"/>
        <v>36.65382889724304</v>
      </c>
      <c r="I63" s="57"/>
      <c r="J63" s="53"/>
    </row>
    <row r="64" spans="1:10" ht="12.75">
      <c r="A64" s="25" t="s">
        <v>100</v>
      </c>
      <c r="B64" s="27">
        <v>311.1</v>
      </c>
      <c r="C64" s="29">
        <v>0</v>
      </c>
      <c r="D64" s="28">
        <f t="shared" si="3"/>
        <v>0</v>
      </c>
      <c r="E64" s="61"/>
      <c r="F64" s="61"/>
      <c r="I64" s="56"/>
      <c r="J64" s="54"/>
    </row>
    <row r="65" spans="1:9" ht="12.75">
      <c r="A65" s="25" t="s">
        <v>53</v>
      </c>
      <c r="B65" s="27">
        <v>26793.8</v>
      </c>
      <c r="C65" s="29">
        <v>9414.6</v>
      </c>
      <c r="D65" s="28">
        <f t="shared" si="3"/>
        <v>35.137233240525795</v>
      </c>
      <c r="I65" s="57"/>
    </row>
    <row r="66" spans="1:10" ht="12.75">
      <c r="A66" s="23" t="s">
        <v>34</v>
      </c>
      <c r="B66" s="31">
        <f>SUM(B67:B68)</f>
        <v>149032.4</v>
      </c>
      <c r="C66" s="31">
        <f>SUM(C67:C68)</f>
        <v>53028.399999999994</v>
      </c>
      <c r="D66" s="22">
        <f t="shared" si="3"/>
        <v>35.58179295240498</v>
      </c>
      <c r="E66" s="57"/>
      <c r="F66" s="57"/>
      <c r="I66" s="57"/>
      <c r="J66" s="53"/>
    </row>
    <row r="67" spans="1:10" ht="12.75">
      <c r="A67" s="25" t="s">
        <v>54</v>
      </c>
      <c r="B67" s="27">
        <v>112020.4</v>
      </c>
      <c r="C67" s="29">
        <v>38054.2</v>
      </c>
      <c r="D67" s="28">
        <f t="shared" si="3"/>
        <v>33.97077675137743</v>
      </c>
      <c r="E67" s="57"/>
      <c r="F67" s="57"/>
      <c r="I67" s="57"/>
      <c r="J67" s="53"/>
    </row>
    <row r="68" spans="1:10" ht="12.75">
      <c r="A68" s="25" t="s">
        <v>55</v>
      </c>
      <c r="B68" s="27">
        <v>37012</v>
      </c>
      <c r="C68" s="29">
        <v>14974.2</v>
      </c>
      <c r="D68" s="28">
        <f t="shared" si="3"/>
        <v>40.45768939803307</v>
      </c>
      <c r="E68" s="57"/>
      <c r="F68" s="56"/>
      <c r="G68" s="55"/>
      <c r="I68" s="57"/>
      <c r="J68" s="53"/>
    </row>
    <row r="69" spans="1:9" ht="12.75" customHeight="1" hidden="1">
      <c r="A69" s="23" t="s">
        <v>82</v>
      </c>
      <c r="B69" s="31">
        <f>B70</f>
        <v>0</v>
      </c>
      <c r="C69" s="31">
        <f>C70</f>
        <v>0</v>
      </c>
      <c r="D69" s="22">
        <v>0</v>
      </c>
      <c r="E69" s="57"/>
      <c r="F69" s="57"/>
      <c r="I69" s="57"/>
    </row>
    <row r="70" spans="1:9" ht="12.75" customHeight="1" hidden="1">
      <c r="A70" s="25" t="s">
        <v>83</v>
      </c>
      <c r="B70" s="27">
        <v>0</v>
      </c>
      <c r="C70" s="29">
        <v>0</v>
      </c>
      <c r="D70" s="28">
        <v>0</v>
      </c>
      <c r="E70" s="57"/>
      <c r="F70" s="57"/>
      <c r="I70" s="57"/>
    </row>
    <row r="71" spans="1:10" ht="12.75">
      <c r="A71" s="23" t="s">
        <v>7</v>
      </c>
      <c r="B71" s="31">
        <f>B72+B73+B74+B75+B76</f>
        <v>246397</v>
      </c>
      <c r="C71" s="31">
        <f>C72+C73+C74+C75+C76</f>
        <v>83432.20000000001</v>
      </c>
      <c r="D71" s="22">
        <f aca="true" t="shared" si="4" ref="D71:D83">C71/B71*100</f>
        <v>33.860883046465666</v>
      </c>
      <c r="E71" s="57"/>
      <c r="F71" s="57"/>
      <c r="I71" s="57"/>
      <c r="J71" s="53"/>
    </row>
    <row r="72" spans="1:10" ht="12.75">
      <c r="A72" s="25" t="s">
        <v>56</v>
      </c>
      <c r="B72" s="27">
        <v>4800</v>
      </c>
      <c r="C72" s="29">
        <v>2208</v>
      </c>
      <c r="D72" s="28">
        <f t="shared" si="4"/>
        <v>46</v>
      </c>
      <c r="E72" s="57"/>
      <c r="F72" s="57"/>
      <c r="I72" s="57"/>
      <c r="J72" s="53"/>
    </row>
    <row r="73" spans="1:10" ht="12.75">
      <c r="A73" s="25" t="s">
        <v>57</v>
      </c>
      <c r="B73" s="27">
        <v>118478.7</v>
      </c>
      <c r="C73" s="29">
        <v>31057.1</v>
      </c>
      <c r="D73" s="28">
        <f t="shared" si="4"/>
        <v>26.21323495278054</v>
      </c>
      <c r="E73" s="57"/>
      <c r="F73" s="57"/>
      <c r="I73" s="56"/>
      <c r="J73" s="54"/>
    </row>
    <row r="74" spans="1:9" ht="12.75">
      <c r="A74" s="25" t="s">
        <v>58</v>
      </c>
      <c r="B74" s="27">
        <v>11016.5</v>
      </c>
      <c r="C74" s="29">
        <v>1079.3</v>
      </c>
      <c r="D74" s="28">
        <f t="shared" si="4"/>
        <v>9.797122498071074</v>
      </c>
      <c r="E74" s="57"/>
      <c r="F74" s="57"/>
      <c r="I74" s="57"/>
    </row>
    <row r="75" spans="1:9" ht="12.75">
      <c r="A75" s="25" t="s">
        <v>59</v>
      </c>
      <c r="B75" s="27">
        <v>90434.3</v>
      </c>
      <c r="C75" s="29">
        <v>43071.2</v>
      </c>
      <c r="D75" s="28">
        <f t="shared" si="4"/>
        <v>47.62706185595509</v>
      </c>
      <c r="E75" s="57"/>
      <c r="F75" s="57"/>
      <c r="I75" s="57"/>
    </row>
    <row r="76" spans="1:9" ht="12.75">
      <c r="A76" s="25" t="s">
        <v>60</v>
      </c>
      <c r="B76" s="27">
        <v>21667.5</v>
      </c>
      <c r="C76" s="29">
        <v>6016.6</v>
      </c>
      <c r="D76" s="28">
        <f t="shared" si="4"/>
        <v>27.76785508249683</v>
      </c>
      <c r="E76" s="57"/>
      <c r="F76" s="57"/>
      <c r="I76" s="57"/>
    </row>
    <row r="77" spans="1:9" ht="12.75">
      <c r="A77" s="23" t="s">
        <v>35</v>
      </c>
      <c r="B77" s="21">
        <f>B78+B79+B80</f>
        <v>10155</v>
      </c>
      <c r="C77" s="21">
        <f>C78+C79+C80</f>
        <v>427.09999999999997</v>
      </c>
      <c r="D77" s="22">
        <f>C77/B77*100</f>
        <v>4.205809945839488</v>
      </c>
      <c r="E77" s="57"/>
      <c r="F77" s="57"/>
      <c r="I77" s="57"/>
    </row>
    <row r="78" spans="1:9" ht="12.75">
      <c r="A78" s="25" t="s">
        <v>87</v>
      </c>
      <c r="B78" s="26">
        <v>1045</v>
      </c>
      <c r="C78" s="26">
        <v>400.9</v>
      </c>
      <c r="D78" s="28">
        <f t="shared" si="4"/>
        <v>38.36363636363636</v>
      </c>
      <c r="E78" s="62"/>
      <c r="F78" s="62"/>
      <c r="I78" s="57"/>
    </row>
    <row r="79" spans="1:9" ht="12.75">
      <c r="A79" s="25" t="s">
        <v>96</v>
      </c>
      <c r="B79" s="26">
        <v>9110</v>
      </c>
      <c r="C79" s="26">
        <v>26.2</v>
      </c>
      <c r="D79" s="28">
        <f t="shared" si="4"/>
        <v>0.287596048298573</v>
      </c>
      <c r="E79" s="62"/>
      <c r="F79" s="62"/>
      <c r="I79" s="57"/>
    </row>
    <row r="80" spans="1:10" ht="12.75">
      <c r="A80" s="25" t="s">
        <v>86</v>
      </c>
      <c r="B80" s="26">
        <v>0</v>
      </c>
      <c r="C80" s="26">
        <v>0</v>
      </c>
      <c r="D80" s="28" t="e">
        <f t="shared" si="4"/>
        <v>#DIV/0!</v>
      </c>
      <c r="E80" s="57"/>
      <c r="F80" s="57"/>
      <c r="I80" s="56"/>
      <c r="J80" s="55"/>
    </row>
    <row r="81" spans="1:9" ht="12.75">
      <c r="A81" s="23" t="s">
        <v>36</v>
      </c>
      <c r="B81" s="21">
        <f>B82</f>
        <v>3160</v>
      </c>
      <c r="C81" s="21">
        <f>C82</f>
        <v>1202.5</v>
      </c>
      <c r="D81" s="22">
        <f t="shared" si="4"/>
        <v>38.053797468354425</v>
      </c>
      <c r="E81" s="57"/>
      <c r="F81" s="57"/>
      <c r="I81" s="57"/>
    </row>
    <row r="82" spans="1:9" ht="12.75">
      <c r="A82" s="25" t="s">
        <v>99</v>
      </c>
      <c r="B82" s="26">
        <v>3160</v>
      </c>
      <c r="C82" s="26">
        <v>1202.5</v>
      </c>
      <c r="D82" s="28">
        <f t="shared" si="4"/>
        <v>38.053797468354425</v>
      </c>
      <c r="E82" s="57"/>
      <c r="F82" s="57"/>
      <c r="I82" s="57"/>
    </row>
    <row r="83" spans="1:9" ht="12.75">
      <c r="A83" s="58" t="s">
        <v>28</v>
      </c>
      <c r="B83" s="59">
        <f>B35+B44+B46+B49+B55+B60+B66+B71+B77+B81</f>
        <v>1584877.8</v>
      </c>
      <c r="C83" s="59">
        <f>C35+C44+C46+C49+C55+C60+C66+C71+C77+C81</f>
        <v>471490.89999999997</v>
      </c>
      <c r="D83" s="60">
        <f t="shared" si="4"/>
        <v>29.749353546374362</v>
      </c>
      <c r="E83" s="57"/>
      <c r="F83" s="57"/>
      <c r="I83" s="57"/>
    </row>
    <row r="84" spans="1:9" ht="24">
      <c r="A84" s="23" t="s">
        <v>29</v>
      </c>
      <c r="B84" s="63">
        <f>B33-B83</f>
        <v>-26119.700000000186</v>
      </c>
      <c r="C84" s="63">
        <f>C33-C83</f>
        <v>5924.70000000007</v>
      </c>
      <c r="D84" s="22"/>
      <c r="E84" s="57"/>
      <c r="F84" s="57"/>
      <c r="I84" s="57"/>
    </row>
    <row r="85" spans="1:9" ht="12.75">
      <c r="A85" s="32"/>
      <c r="B85" s="33" t="s">
        <v>38</v>
      </c>
      <c r="C85" s="34"/>
      <c r="D85" s="7"/>
      <c r="E85" s="57"/>
      <c r="F85" s="56"/>
      <c r="G85" s="54"/>
      <c r="I85" s="57"/>
    </row>
    <row r="86" spans="1:10" ht="12.75">
      <c r="A86" s="35"/>
      <c r="B86" s="36"/>
      <c r="C86" s="37" t="s">
        <v>88</v>
      </c>
      <c r="D86" s="7"/>
      <c r="E86" s="57"/>
      <c r="F86" s="57"/>
      <c r="I86" s="56"/>
      <c r="J86" s="54"/>
    </row>
    <row r="87" spans="1:9" ht="22.5">
      <c r="A87" s="44" t="s">
        <v>1</v>
      </c>
      <c r="B87" s="42" t="s">
        <v>76</v>
      </c>
      <c r="C87" s="43" t="s">
        <v>32</v>
      </c>
      <c r="D87" s="7"/>
      <c r="E87" s="57"/>
      <c r="F87" s="57"/>
      <c r="I87" s="57"/>
    </row>
    <row r="88" spans="1:10" ht="24">
      <c r="A88" s="1" t="s">
        <v>30</v>
      </c>
      <c r="B88" s="6">
        <f>B89+B94</f>
        <v>26119.699999999953</v>
      </c>
      <c r="C88" s="6">
        <f>C89+C94</f>
        <v>-5924.700000000012</v>
      </c>
      <c r="D88" s="7"/>
      <c r="E88" s="57"/>
      <c r="F88" s="57"/>
      <c r="I88" s="57"/>
      <c r="J88" s="53"/>
    </row>
    <row r="89" spans="1:4" ht="24">
      <c r="A89" s="38" t="s">
        <v>85</v>
      </c>
      <c r="B89" s="46">
        <f>B90</f>
        <v>0</v>
      </c>
      <c r="C89" s="46">
        <f>C90</f>
        <v>0</v>
      </c>
      <c r="D89" s="7"/>
    </row>
    <row r="90" spans="1:4" ht="24">
      <c r="A90" s="2" t="s">
        <v>65</v>
      </c>
      <c r="B90" s="3">
        <v>0</v>
      </c>
      <c r="C90" s="3">
        <v>0</v>
      </c>
      <c r="D90" s="15"/>
    </row>
    <row r="91" spans="1:4" ht="36">
      <c r="A91" s="2" t="s">
        <v>66</v>
      </c>
      <c r="B91" s="3">
        <v>0</v>
      </c>
      <c r="C91" s="3">
        <v>0</v>
      </c>
      <c r="D91" s="15"/>
    </row>
    <row r="92" spans="1:4" ht="36">
      <c r="A92" s="5" t="s">
        <v>67</v>
      </c>
      <c r="B92" s="3">
        <v>0</v>
      </c>
      <c r="C92" s="3">
        <v>0</v>
      </c>
      <c r="D92" s="7"/>
    </row>
    <row r="93" spans="1:4" ht="48">
      <c r="A93" s="5" t="s">
        <v>68</v>
      </c>
      <c r="B93" s="3">
        <v>0</v>
      </c>
      <c r="C93" s="3">
        <v>0</v>
      </c>
      <c r="D93" s="15"/>
    </row>
    <row r="94" spans="1:4" ht="12.75">
      <c r="A94" s="47" t="s">
        <v>73</v>
      </c>
      <c r="B94" s="46">
        <f>B95</f>
        <v>26119.699999999953</v>
      </c>
      <c r="C94" s="46">
        <f>C95</f>
        <v>-5924.700000000012</v>
      </c>
      <c r="D94" s="15"/>
    </row>
    <row r="95" spans="1:4" ht="24">
      <c r="A95" s="5" t="s">
        <v>69</v>
      </c>
      <c r="B95" s="52">
        <f>B96+B100</f>
        <v>26119.699999999953</v>
      </c>
      <c r="C95" s="4">
        <f>C96+C100</f>
        <v>-5924.700000000012</v>
      </c>
      <c r="D95" s="15"/>
    </row>
    <row r="96" spans="1:4" ht="12.75">
      <c r="A96" s="5" t="s">
        <v>77</v>
      </c>
      <c r="B96" s="52">
        <v>-1558758.1</v>
      </c>
      <c r="C96" s="4">
        <v>-491930.9</v>
      </c>
      <c r="D96" s="15"/>
    </row>
    <row r="97" spans="1:4" ht="12.75">
      <c r="A97" s="5" t="s">
        <v>78</v>
      </c>
      <c r="B97" s="52">
        <v>-1558758.1</v>
      </c>
      <c r="C97" s="4">
        <v>-491930.9</v>
      </c>
      <c r="D97" s="7"/>
    </row>
    <row r="98" spans="1:4" ht="24.75">
      <c r="A98" s="5" t="s">
        <v>79</v>
      </c>
      <c r="B98" s="52">
        <v>-1558758.1</v>
      </c>
      <c r="C98" s="4">
        <v>-491930.9</v>
      </c>
      <c r="D98" s="45"/>
    </row>
    <row r="99" spans="1:4" ht="24.75">
      <c r="A99" s="5" t="s">
        <v>80</v>
      </c>
      <c r="B99" s="52">
        <v>-1558758.1</v>
      </c>
      <c r="C99" s="4">
        <v>-491930.9</v>
      </c>
      <c r="D99" s="45"/>
    </row>
    <row r="100" spans="1:4" ht="15">
      <c r="A100" s="5" t="s">
        <v>70</v>
      </c>
      <c r="B100" s="52">
        <v>1584877.8</v>
      </c>
      <c r="C100" s="4">
        <v>486006.2</v>
      </c>
      <c r="D100" s="45"/>
    </row>
    <row r="101" spans="1:4" ht="15">
      <c r="A101" s="5" t="s">
        <v>71</v>
      </c>
      <c r="B101" s="52">
        <v>1584877.8</v>
      </c>
      <c r="C101" s="4">
        <v>486006.2</v>
      </c>
      <c r="D101" s="45"/>
    </row>
    <row r="102" spans="1:4" ht="24.75">
      <c r="A102" s="5" t="s">
        <v>74</v>
      </c>
      <c r="B102" s="52">
        <v>1584877.8</v>
      </c>
      <c r="C102" s="4">
        <v>486006.2</v>
      </c>
      <c r="D102" s="45"/>
    </row>
    <row r="103" spans="1:4" ht="24.75">
      <c r="A103" s="5" t="s">
        <v>72</v>
      </c>
      <c r="B103" s="52">
        <v>1584877.8</v>
      </c>
      <c r="C103" s="4">
        <v>486006.2</v>
      </c>
      <c r="D103" s="45"/>
    </row>
  </sheetData>
  <sheetProtection/>
  <mergeCells count="3">
    <mergeCell ref="A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46.25390625" style="0" customWidth="1"/>
    <col min="2" max="3" width="20.25390625" style="0" customWidth="1"/>
    <col min="4" max="4" width="13.75390625" style="0" customWidth="1"/>
    <col min="6" max="6" width="10.125" style="0" bestFit="1" customWidth="1"/>
    <col min="7" max="7" width="10.75390625" style="0" bestFit="1" customWidth="1"/>
    <col min="9" max="9" width="11.75390625" style="0" bestFit="1" customWidth="1"/>
    <col min="10" max="10" width="12.00390625" style="0" customWidth="1"/>
  </cols>
  <sheetData>
    <row r="1" spans="1:4" ht="15.75">
      <c r="A1" s="85" t="s">
        <v>39</v>
      </c>
      <c r="B1" s="86"/>
      <c r="C1" s="86"/>
      <c r="D1" s="86"/>
    </row>
    <row r="2" spans="1:4" ht="15.75">
      <c r="A2" s="87" t="s">
        <v>90</v>
      </c>
      <c r="B2" s="88"/>
      <c r="C2" s="88"/>
      <c r="D2" s="88"/>
    </row>
    <row r="3" spans="1:4" ht="15.75">
      <c r="A3" s="89" t="s">
        <v>107</v>
      </c>
      <c r="B3" s="88"/>
      <c r="C3" s="88"/>
      <c r="D3" s="88"/>
    </row>
    <row r="4" spans="1:4" ht="15.75" thickBot="1">
      <c r="A4" s="8"/>
      <c r="B4" s="9"/>
      <c r="C4" s="10"/>
      <c r="D4" s="7" t="s">
        <v>61</v>
      </c>
    </row>
    <row r="5" spans="1:4" ht="15.75" thickBot="1">
      <c r="A5" s="11" t="s">
        <v>1</v>
      </c>
      <c r="B5" s="12" t="s">
        <v>31</v>
      </c>
      <c r="C5" s="13" t="s">
        <v>32</v>
      </c>
      <c r="D5" s="14" t="s">
        <v>17</v>
      </c>
    </row>
    <row r="6" spans="1:4" ht="13.5" thickBot="1">
      <c r="A6" s="16">
        <v>1</v>
      </c>
      <c r="B6" s="17">
        <v>2</v>
      </c>
      <c r="C6" s="18">
        <v>3</v>
      </c>
      <c r="D6" s="19">
        <v>4</v>
      </c>
    </row>
    <row r="7" spans="1:4" ht="12.75">
      <c r="A7" s="20" t="s">
        <v>18</v>
      </c>
      <c r="B7" s="21">
        <f>B8+B11+B12+B16+B17+B18+B20+B21+B22+B23+B10</f>
        <v>240989</v>
      </c>
      <c r="C7" s="21">
        <f>C8+C11+C12+C16+C17+C18+C20+C21+C22+C23+C10</f>
        <v>99240.3</v>
      </c>
      <c r="D7" s="22">
        <f>C7/B7*100</f>
        <v>41.18042732240891</v>
      </c>
    </row>
    <row r="8" spans="1:4" ht="12.75">
      <c r="A8" s="23" t="s">
        <v>15</v>
      </c>
      <c r="B8" s="24">
        <f>B9</f>
        <v>138787</v>
      </c>
      <c r="C8" s="24">
        <f>C9</f>
        <v>55050.7</v>
      </c>
      <c r="D8" s="22">
        <f>C8/B8*100</f>
        <v>39.66560268613054</v>
      </c>
    </row>
    <row r="9" spans="1:4" ht="12.75">
      <c r="A9" s="25" t="s">
        <v>0</v>
      </c>
      <c r="B9" s="26">
        <v>138787</v>
      </c>
      <c r="C9" s="27">
        <v>55050.7</v>
      </c>
      <c r="D9" s="28">
        <f>C9/B9*100</f>
        <v>39.66560268613054</v>
      </c>
    </row>
    <row r="10" spans="1:4" ht="12.75">
      <c r="A10" s="23" t="s">
        <v>93</v>
      </c>
      <c r="B10" s="49">
        <v>15650</v>
      </c>
      <c r="C10" s="50">
        <v>7060.5</v>
      </c>
      <c r="D10" s="28">
        <f>C10/B10*100</f>
        <v>45.115015974440894</v>
      </c>
    </row>
    <row r="11" spans="1:4" ht="12.75">
      <c r="A11" s="23" t="s">
        <v>2</v>
      </c>
      <c r="B11" s="21">
        <v>28380</v>
      </c>
      <c r="C11" s="30">
        <v>13937.6</v>
      </c>
      <c r="D11" s="22">
        <f aca="true" t="shared" si="0" ref="D11:D21">C11/B11*100</f>
        <v>49.11064129668781</v>
      </c>
    </row>
    <row r="12" spans="1:4" ht="12.75">
      <c r="A12" s="23" t="s">
        <v>3</v>
      </c>
      <c r="B12" s="21">
        <f>B13+B14+B15</f>
        <v>16845</v>
      </c>
      <c r="C12" s="21">
        <f>C13+C14+C15</f>
        <v>4441.1</v>
      </c>
      <c r="D12" s="22">
        <f t="shared" si="0"/>
        <v>26.364499851588008</v>
      </c>
    </row>
    <row r="13" spans="1:4" ht="12.75">
      <c r="A13" s="25" t="s">
        <v>95</v>
      </c>
      <c r="B13" s="26">
        <v>2100</v>
      </c>
      <c r="C13" s="26">
        <v>217.4</v>
      </c>
      <c r="D13" s="22">
        <f t="shared" si="0"/>
        <v>10.352380952380953</v>
      </c>
    </row>
    <row r="14" spans="1:4" ht="12.75">
      <c r="A14" s="25" t="s">
        <v>8</v>
      </c>
      <c r="B14" s="26">
        <v>545</v>
      </c>
      <c r="C14" s="26">
        <v>96.6</v>
      </c>
      <c r="D14" s="22">
        <f t="shared" si="0"/>
        <v>17.724770642201833</v>
      </c>
    </row>
    <row r="15" spans="1:4" ht="12.75">
      <c r="A15" s="25" t="s">
        <v>94</v>
      </c>
      <c r="B15" s="26">
        <v>14200</v>
      </c>
      <c r="C15" s="26">
        <v>4127.1</v>
      </c>
      <c r="D15" s="22">
        <f t="shared" si="0"/>
        <v>29.064084507042253</v>
      </c>
    </row>
    <row r="16" spans="1:4" ht="12.75">
      <c r="A16" s="23" t="s">
        <v>19</v>
      </c>
      <c r="B16" s="21">
        <v>3100</v>
      </c>
      <c r="C16" s="31">
        <v>1234.3</v>
      </c>
      <c r="D16" s="22">
        <f t="shared" si="0"/>
        <v>39.81612903225806</v>
      </c>
    </row>
    <row r="17" spans="1:4" ht="36">
      <c r="A17" s="23" t="s">
        <v>37</v>
      </c>
      <c r="B17" s="21">
        <v>31246</v>
      </c>
      <c r="C17" s="31">
        <v>14151.2</v>
      </c>
      <c r="D17" s="22">
        <f t="shared" si="0"/>
        <v>45.289637073545414</v>
      </c>
    </row>
    <row r="18" spans="1:4" ht="24">
      <c r="A18" s="23" t="s">
        <v>9</v>
      </c>
      <c r="B18" s="21">
        <f>B19</f>
        <v>747</v>
      </c>
      <c r="C18" s="21">
        <f>C19</f>
        <v>443.5</v>
      </c>
      <c r="D18" s="22">
        <f t="shared" si="0"/>
        <v>59.370816599732265</v>
      </c>
    </row>
    <row r="19" spans="1:4" ht="12.75">
      <c r="A19" s="25" t="s">
        <v>10</v>
      </c>
      <c r="B19" s="26">
        <v>747</v>
      </c>
      <c r="C19" s="29">
        <v>443.5</v>
      </c>
      <c r="D19" s="28">
        <f t="shared" si="0"/>
        <v>59.370816599732265</v>
      </c>
    </row>
    <row r="20" spans="1:4" ht="24">
      <c r="A20" s="23" t="s">
        <v>11</v>
      </c>
      <c r="B20" s="21">
        <v>2420</v>
      </c>
      <c r="C20" s="31">
        <v>1079.5</v>
      </c>
      <c r="D20" s="22">
        <f t="shared" si="0"/>
        <v>44.607438016528924</v>
      </c>
    </row>
    <row r="21" spans="1:4" ht="24">
      <c r="A21" s="23" t="s">
        <v>20</v>
      </c>
      <c r="B21" s="21">
        <v>1100</v>
      </c>
      <c r="C21" s="30">
        <v>1205.7</v>
      </c>
      <c r="D21" s="22">
        <f t="shared" si="0"/>
        <v>109.60909090909092</v>
      </c>
    </row>
    <row r="22" spans="1:4" ht="12.75">
      <c r="A22" s="23" t="s">
        <v>21</v>
      </c>
      <c r="B22" s="21">
        <v>600</v>
      </c>
      <c r="C22" s="30">
        <v>118.9</v>
      </c>
      <c r="D22" s="22">
        <f>C22/B22*100</f>
        <v>19.81666666666667</v>
      </c>
    </row>
    <row r="23" spans="1:4" ht="12.75">
      <c r="A23" s="23" t="s">
        <v>4</v>
      </c>
      <c r="B23" s="21">
        <v>2114</v>
      </c>
      <c r="C23" s="30">
        <v>517.3</v>
      </c>
      <c r="D23" s="22">
        <f>C23/B23*100</f>
        <v>24.470198675496686</v>
      </c>
    </row>
    <row r="24" spans="1:4" ht="12.75">
      <c r="A24" s="23" t="s">
        <v>16</v>
      </c>
      <c r="B24" s="21">
        <f>B25+B31+B32+B30</f>
        <v>1336379.2</v>
      </c>
      <c r="C24" s="21">
        <f>C25+C31+C32+C30</f>
        <v>517086.7999999999</v>
      </c>
      <c r="D24" s="22">
        <f aca="true" t="shared" si="1" ref="D24:D32">C24/B24*100</f>
        <v>38.69311943795593</v>
      </c>
    </row>
    <row r="25" spans="1:4" ht="36">
      <c r="A25" s="25" t="s">
        <v>22</v>
      </c>
      <c r="B25" s="26">
        <f>B26+B27+B28+B29</f>
        <v>1312769.0999999999</v>
      </c>
      <c r="C25" s="26">
        <f>C26+C27+C28+C29</f>
        <v>516050.79999999993</v>
      </c>
      <c r="D25" s="28">
        <f t="shared" si="1"/>
        <v>39.31009649754858</v>
      </c>
    </row>
    <row r="26" spans="1:4" ht="24">
      <c r="A26" s="25" t="s">
        <v>23</v>
      </c>
      <c r="B26" s="26">
        <v>394268.3</v>
      </c>
      <c r="C26" s="29">
        <v>202861</v>
      </c>
      <c r="D26" s="28">
        <f t="shared" si="1"/>
        <v>51.45252610975825</v>
      </c>
    </row>
    <row r="27" spans="1:4" ht="24">
      <c r="A27" s="25" t="s">
        <v>24</v>
      </c>
      <c r="B27" s="26">
        <v>177380.9</v>
      </c>
      <c r="C27" s="29">
        <v>13329.9</v>
      </c>
      <c r="D27" s="28">
        <f t="shared" si="1"/>
        <v>7.514845172169045</v>
      </c>
    </row>
    <row r="28" spans="1:4" ht="24">
      <c r="A28" s="25" t="s">
        <v>25</v>
      </c>
      <c r="B28" s="26">
        <v>723550.7</v>
      </c>
      <c r="C28" s="29">
        <v>292717.8</v>
      </c>
      <c r="D28" s="28">
        <f t="shared" si="1"/>
        <v>40.45574138757657</v>
      </c>
    </row>
    <row r="29" spans="1:4" ht="12.75">
      <c r="A29" s="25" t="s">
        <v>26</v>
      </c>
      <c r="B29" s="26">
        <v>17569.2</v>
      </c>
      <c r="C29" s="29">
        <v>7142.1</v>
      </c>
      <c r="D29" s="28">
        <f t="shared" si="1"/>
        <v>40.6512533296906</v>
      </c>
    </row>
    <row r="30" spans="1:4" ht="27" customHeight="1">
      <c r="A30" s="25" t="s">
        <v>104</v>
      </c>
      <c r="B30" s="26">
        <v>139.1</v>
      </c>
      <c r="C30" s="29">
        <v>139.1</v>
      </c>
      <c r="D30" s="28">
        <f t="shared" si="1"/>
        <v>100</v>
      </c>
    </row>
    <row r="31" spans="1:4" ht="17.25" customHeight="1">
      <c r="A31" s="25" t="s">
        <v>62</v>
      </c>
      <c r="B31" s="26">
        <v>23471</v>
      </c>
      <c r="C31" s="29">
        <v>897.1</v>
      </c>
      <c r="D31" s="28">
        <f t="shared" si="1"/>
        <v>3.8221635209407356</v>
      </c>
    </row>
    <row r="32" spans="1:4" ht="48">
      <c r="A32" s="25" t="s">
        <v>63</v>
      </c>
      <c r="B32" s="26"/>
      <c r="C32" s="29">
        <v>-0.2</v>
      </c>
      <c r="D32" s="28" t="e">
        <f t="shared" si="1"/>
        <v>#DIV/0!</v>
      </c>
    </row>
    <row r="33" spans="1:4" ht="12.75">
      <c r="A33" s="58" t="s">
        <v>27</v>
      </c>
      <c r="B33" s="59">
        <f>B7+B24</f>
        <v>1577368.2</v>
      </c>
      <c r="C33" s="59">
        <f>C7+C24</f>
        <v>616327.0999999999</v>
      </c>
      <c r="D33" s="60">
        <f>C33/B33*100</f>
        <v>39.073128265169785</v>
      </c>
    </row>
    <row r="34" spans="1:4" ht="12.75">
      <c r="A34" s="39"/>
      <c r="B34" s="40"/>
      <c r="C34" s="40"/>
      <c r="D34" s="41"/>
    </row>
    <row r="35" spans="1:4" ht="12.75">
      <c r="A35" s="39" t="s">
        <v>12</v>
      </c>
      <c r="B35" s="31">
        <f>SUM(B36:B43)</f>
        <v>103109.2</v>
      </c>
      <c r="C35" s="31">
        <f>SUM(C36:C43)</f>
        <v>49436.899999999994</v>
      </c>
      <c r="D35" s="41">
        <f aca="true" t="shared" si="2" ref="D35:D41">C35/B35*100</f>
        <v>47.94615805379151</v>
      </c>
    </row>
    <row r="36" spans="1:9" ht="24">
      <c r="A36" s="25" t="s">
        <v>40</v>
      </c>
      <c r="B36" s="27">
        <v>2080</v>
      </c>
      <c r="C36" s="29">
        <v>890.9</v>
      </c>
      <c r="D36" s="28">
        <f t="shared" si="2"/>
        <v>42.83173076923077</v>
      </c>
      <c r="I36" s="57"/>
    </row>
    <row r="37" spans="1:9" ht="36">
      <c r="A37" s="25" t="s">
        <v>41</v>
      </c>
      <c r="B37" s="27">
        <v>1990</v>
      </c>
      <c r="C37" s="29">
        <v>848.3</v>
      </c>
      <c r="D37" s="28">
        <f t="shared" si="2"/>
        <v>42.62814070351759</v>
      </c>
      <c r="I37" s="57"/>
    </row>
    <row r="38" spans="1:9" ht="36">
      <c r="A38" s="25" t="s">
        <v>42</v>
      </c>
      <c r="B38" s="27">
        <v>75180</v>
      </c>
      <c r="C38" s="29">
        <v>36467.6</v>
      </c>
      <c r="D38" s="28">
        <f t="shared" si="2"/>
        <v>48.50704974727321</v>
      </c>
      <c r="G38" s="53"/>
      <c r="I38" s="57"/>
    </row>
    <row r="39" spans="1:9" ht="12.75">
      <c r="A39" s="25" t="s">
        <v>84</v>
      </c>
      <c r="B39" s="27">
        <v>0.5</v>
      </c>
      <c r="C39" s="29">
        <v>0</v>
      </c>
      <c r="D39" s="28">
        <f t="shared" si="2"/>
        <v>0</v>
      </c>
      <c r="G39" s="53"/>
      <c r="I39" s="57"/>
    </row>
    <row r="40" spans="1:9" ht="36">
      <c r="A40" s="25" t="s">
        <v>43</v>
      </c>
      <c r="B40" s="27">
        <v>9725</v>
      </c>
      <c r="C40" s="29">
        <v>4353.2</v>
      </c>
      <c r="D40" s="28">
        <f t="shared" si="2"/>
        <v>44.76298200514139</v>
      </c>
      <c r="G40" s="53"/>
      <c r="I40" s="57"/>
    </row>
    <row r="41" spans="1:9" ht="12.75">
      <c r="A41" s="25" t="s">
        <v>91</v>
      </c>
      <c r="B41" s="27">
        <v>30</v>
      </c>
      <c r="C41" s="29">
        <v>0</v>
      </c>
      <c r="D41" s="28">
        <f t="shared" si="2"/>
        <v>0</v>
      </c>
      <c r="G41" s="53"/>
      <c r="I41" s="57"/>
    </row>
    <row r="42" spans="1:9" ht="12.75">
      <c r="A42" s="25" t="s">
        <v>44</v>
      </c>
      <c r="B42" s="27">
        <v>300</v>
      </c>
      <c r="C42" s="29">
        <v>0</v>
      </c>
      <c r="D42" s="28">
        <v>0</v>
      </c>
      <c r="G42" s="53"/>
      <c r="I42" s="57"/>
    </row>
    <row r="43" spans="1:10" ht="12.75">
      <c r="A43" s="25" t="s">
        <v>45</v>
      </c>
      <c r="B43" s="27">
        <v>13803.7</v>
      </c>
      <c r="C43" s="29">
        <v>6876.9</v>
      </c>
      <c r="D43" s="28">
        <f aca="true" t="shared" si="3" ref="D43:D68">C43/B43*100</f>
        <v>49.819251360142566</v>
      </c>
      <c r="G43" s="53"/>
      <c r="I43" s="56"/>
      <c r="J43" s="54"/>
    </row>
    <row r="44" spans="1:9" ht="12.75">
      <c r="A44" s="23" t="s">
        <v>33</v>
      </c>
      <c r="B44" s="21">
        <f>B45</f>
        <v>1464.7</v>
      </c>
      <c r="C44" s="21">
        <f>C45</f>
        <v>522.3</v>
      </c>
      <c r="D44" s="22">
        <f t="shared" si="3"/>
        <v>35.65917935413395</v>
      </c>
      <c r="G44" s="53"/>
      <c r="I44" s="57"/>
    </row>
    <row r="45" spans="1:11" ht="12.75">
      <c r="A45" s="25" t="s">
        <v>46</v>
      </c>
      <c r="B45" s="26">
        <v>1464.7</v>
      </c>
      <c r="C45" s="29">
        <v>522.3</v>
      </c>
      <c r="D45" s="22">
        <f t="shared" si="3"/>
        <v>35.65917935413395</v>
      </c>
      <c r="G45" s="53"/>
      <c r="I45" s="56"/>
      <c r="J45" s="55"/>
      <c r="K45" s="55"/>
    </row>
    <row r="46" spans="1:9" ht="24">
      <c r="A46" s="23" t="s">
        <v>13</v>
      </c>
      <c r="B46" s="31">
        <f>B47+B48</f>
        <v>39573.1</v>
      </c>
      <c r="C46" s="31">
        <f>C47+C48</f>
        <v>2103.8</v>
      </c>
      <c r="D46" s="22">
        <f t="shared" si="3"/>
        <v>5.31623754520116</v>
      </c>
      <c r="G46" s="53"/>
      <c r="I46" s="57"/>
    </row>
    <row r="47" spans="1:9" ht="12" customHeight="1">
      <c r="A47" s="51" t="s">
        <v>97</v>
      </c>
      <c r="B47" s="27">
        <v>6636.9</v>
      </c>
      <c r="C47" s="29">
        <v>2103.8</v>
      </c>
      <c r="D47" s="28">
        <f t="shared" si="3"/>
        <v>31.698533954105084</v>
      </c>
      <c r="G47" s="53"/>
      <c r="I47" s="57"/>
    </row>
    <row r="48" spans="1:9" ht="23.25" customHeight="1">
      <c r="A48" s="51" t="s">
        <v>98</v>
      </c>
      <c r="B48" s="27">
        <v>32936.2</v>
      </c>
      <c r="C48" s="29">
        <v>0</v>
      </c>
      <c r="D48" s="28">
        <f t="shared" si="3"/>
        <v>0</v>
      </c>
      <c r="G48" s="54"/>
      <c r="I48" s="57"/>
    </row>
    <row r="49" spans="1:9" ht="12.75">
      <c r="A49" s="23" t="s">
        <v>14</v>
      </c>
      <c r="B49" s="31">
        <f>SUM(B50:B54)</f>
        <v>166947.30000000002</v>
      </c>
      <c r="C49" s="31">
        <f>SUM(C50:C54)</f>
        <v>46183.9</v>
      </c>
      <c r="D49" s="22">
        <f t="shared" si="3"/>
        <v>27.663759761313898</v>
      </c>
      <c r="I49" s="57"/>
    </row>
    <row r="50" spans="1:9" ht="12.75">
      <c r="A50" s="25" t="s">
        <v>64</v>
      </c>
      <c r="B50" s="27">
        <v>51005</v>
      </c>
      <c r="C50" s="29">
        <v>8575.1</v>
      </c>
      <c r="D50" s="28">
        <f t="shared" si="3"/>
        <v>16.812273306538575</v>
      </c>
      <c r="I50" s="57"/>
    </row>
    <row r="51" spans="1:9" ht="12.75">
      <c r="A51" s="25" t="s">
        <v>102</v>
      </c>
      <c r="B51" s="27">
        <v>123.3</v>
      </c>
      <c r="C51" s="29">
        <v>0</v>
      </c>
      <c r="D51" s="28">
        <f t="shared" si="3"/>
        <v>0</v>
      </c>
      <c r="I51" s="57"/>
    </row>
    <row r="52" spans="1:10" ht="12.75">
      <c r="A52" s="25" t="s">
        <v>47</v>
      </c>
      <c r="B52" s="27">
        <v>23430</v>
      </c>
      <c r="C52" s="29">
        <v>12168.9</v>
      </c>
      <c r="D52" s="28">
        <f t="shared" si="3"/>
        <v>51.93725992317542</v>
      </c>
      <c r="I52" s="56"/>
      <c r="J52" s="55"/>
    </row>
    <row r="53" spans="1:9" ht="12.75">
      <c r="A53" s="25" t="s">
        <v>89</v>
      </c>
      <c r="B53" s="27">
        <v>70522.4</v>
      </c>
      <c r="C53" s="29">
        <v>20794.3</v>
      </c>
      <c r="D53" s="28">
        <f t="shared" si="3"/>
        <v>29.486092362143097</v>
      </c>
      <c r="I53" s="57"/>
    </row>
    <row r="54" spans="1:10" ht="12.75">
      <c r="A54" s="25" t="s">
        <v>48</v>
      </c>
      <c r="B54" s="27">
        <v>21866.6</v>
      </c>
      <c r="C54" s="29">
        <v>4645.6</v>
      </c>
      <c r="D54" s="28">
        <f t="shared" si="3"/>
        <v>21.245186723130256</v>
      </c>
      <c r="I54" s="57"/>
      <c r="J54" s="53"/>
    </row>
    <row r="55" spans="1:10" ht="12.75">
      <c r="A55" s="23" t="s">
        <v>5</v>
      </c>
      <c r="B55" s="31">
        <f>SUM(B56:B59)</f>
        <v>203533.30000000002</v>
      </c>
      <c r="C55" s="31">
        <f>SUM(C56:C59)</f>
        <v>42446.9</v>
      </c>
      <c r="D55" s="22">
        <f t="shared" si="3"/>
        <v>20.85501487962903</v>
      </c>
      <c r="I55" s="57"/>
      <c r="J55" s="53"/>
    </row>
    <row r="56" spans="1:10" ht="12.75">
      <c r="A56" s="25" t="s">
        <v>49</v>
      </c>
      <c r="B56" s="27">
        <v>973.5</v>
      </c>
      <c r="C56" s="29">
        <v>567.5</v>
      </c>
      <c r="D56" s="28">
        <f t="shared" si="3"/>
        <v>58.29481253210067</v>
      </c>
      <c r="I56" s="57"/>
      <c r="J56" s="53"/>
    </row>
    <row r="57" spans="1:10" ht="12.75">
      <c r="A57" s="25" t="s">
        <v>50</v>
      </c>
      <c r="B57" s="27">
        <v>140915.7</v>
      </c>
      <c r="C57" s="29">
        <v>32257.6</v>
      </c>
      <c r="D57" s="28">
        <f t="shared" si="3"/>
        <v>22.891416641296885</v>
      </c>
      <c r="I57" s="57"/>
      <c r="J57" s="53"/>
    </row>
    <row r="58" spans="1:10" ht="12.75">
      <c r="A58" s="25" t="s">
        <v>81</v>
      </c>
      <c r="B58" s="27">
        <v>54056.1</v>
      </c>
      <c r="C58" s="29">
        <v>6000.3</v>
      </c>
      <c r="D58" s="28">
        <f t="shared" si="3"/>
        <v>11.100134859895554</v>
      </c>
      <c r="I58" s="56"/>
      <c r="J58" s="54"/>
    </row>
    <row r="59" spans="1:9" ht="24">
      <c r="A59" s="25" t="s">
        <v>92</v>
      </c>
      <c r="B59" s="27">
        <v>7588</v>
      </c>
      <c r="C59" s="29">
        <v>3621.5</v>
      </c>
      <c r="D59" s="28">
        <f t="shared" si="3"/>
        <v>47.72667369530838</v>
      </c>
      <c r="I59" s="57"/>
    </row>
    <row r="60" spans="1:10" ht="12.75">
      <c r="A60" s="23" t="s">
        <v>6</v>
      </c>
      <c r="B60" s="31">
        <f>SUM(B61:B65)</f>
        <v>680617.8</v>
      </c>
      <c r="C60" s="31">
        <f>SUM(C61:C65)</f>
        <v>283241.5</v>
      </c>
      <c r="D60" s="22">
        <f t="shared" si="3"/>
        <v>41.61535299253119</v>
      </c>
      <c r="I60" s="57"/>
      <c r="J60" s="53"/>
    </row>
    <row r="61" spans="1:10" ht="12.75">
      <c r="A61" s="25" t="s">
        <v>51</v>
      </c>
      <c r="B61" s="27">
        <v>197648.4</v>
      </c>
      <c r="C61" s="29">
        <v>75781</v>
      </c>
      <c r="D61" s="28">
        <f t="shared" si="3"/>
        <v>38.34131720772847</v>
      </c>
      <c r="I61" s="57"/>
      <c r="J61" s="53"/>
    </row>
    <row r="62" spans="1:10" ht="12.75">
      <c r="A62" s="25" t="s">
        <v>52</v>
      </c>
      <c r="B62" s="27">
        <v>384148.1</v>
      </c>
      <c r="C62" s="29">
        <v>160594</v>
      </c>
      <c r="D62" s="28">
        <f t="shared" si="3"/>
        <v>41.80523084716546</v>
      </c>
      <c r="I62" s="57"/>
      <c r="J62" s="53"/>
    </row>
    <row r="63" spans="1:10" ht="12.75">
      <c r="A63" s="25" t="s">
        <v>75</v>
      </c>
      <c r="B63" s="27">
        <v>71530.4</v>
      </c>
      <c r="C63" s="29">
        <v>34892</v>
      </c>
      <c r="D63" s="28">
        <f t="shared" si="3"/>
        <v>48.77926028653552</v>
      </c>
      <c r="I63" s="57"/>
      <c r="J63" s="53"/>
    </row>
    <row r="64" spans="1:10" ht="12.75">
      <c r="A64" s="25" t="s">
        <v>100</v>
      </c>
      <c r="B64" s="27">
        <v>497</v>
      </c>
      <c r="C64" s="29">
        <v>21.1</v>
      </c>
      <c r="D64" s="28">
        <f t="shared" si="3"/>
        <v>4.245472837022133</v>
      </c>
      <c r="E64" s="61"/>
      <c r="F64" s="61"/>
      <c r="I64" s="56"/>
      <c r="J64" s="54"/>
    </row>
    <row r="65" spans="1:9" ht="12.75">
      <c r="A65" s="25" t="s">
        <v>53</v>
      </c>
      <c r="B65" s="27">
        <v>26793.9</v>
      </c>
      <c r="C65" s="29">
        <v>11953.4</v>
      </c>
      <c r="D65" s="28">
        <f t="shared" si="3"/>
        <v>44.6123931193294</v>
      </c>
      <c r="I65" s="57"/>
    </row>
    <row r="66" spans="1:10" ht="12.75">
      <c r="A66" s="23" t="s">
        <v>34</v>
      </c>
      <c r="B66" s="31">
        <f>SUM(B67:B68)</f>
        <v>149082.4</v>
      </c>
      <c r="C66" s="31">
        <f>SUM(C67:C68)</f>
        <v>68474.8</v>
      </c>
      <c r="D66" s="22">
        <f t="shared" si="3"/>
        <v>45.93084093092143</v>
      </c>
      <c r="E66" s="57"/>
      <c r="F66" s="57"/>
      <c r="I66" s="57"/>
      <c r="J66" s="53"/>
    </row>
    <row r="67" spans="1:10" ht="12.75">
      <c r="A67" s="25" t="s">
        <v>54</v>
      </c>
      <c r="B67" s="27">
        <v>112020.4</v>
      </c>
      <c r="C67" s="29">
        <v>49815.4</v>
      </c>
      <c r="D67" s="28">
        <f t="shared" si="3"/>
        <v>44.46993583311611</v>
      </c>
      <c r="E67" s="57"/>
      <c r="F67" s="57"/>
      <c r="I67" s="57"/>
      <c r="J67" s="53"/>
    </row>
    <row r="68" spans="1:10" ht="12.75">
      <c r="A68" s="25" t="s">
        <v>55</v>
      </c>
      <c r="B68" s="27">
        <v>37062</v>
      </c>
      <c r="C68" s="29">
        <v>18659.4</v>
      </c>
      <c r="D68" s="28">
        <f t="shared" si="3"/>
        <v>50.34644649506234</v>
      </c>
      <c r="E68" s="57"/>
      <c r="F68" s="56"/>
      <c r="G68" s="55"/>
      <c r="I68" s="57"/>
      <c r="J68" s="53"/>
    </row>
    <row r="69" spans="1:9" ht="12.75" customHeight="1" hidden="1">
      <c r="A69" s="23" t="s">
        <v>82</v>
      </c>
      <c r="B69" s="31">
        <f>B70</f>
        <v>0</v>
      </c>
      <c r="C69" s="31">
        <f>C70</f>
        <v>0</v>
      </c>
      <c r="D69" s="22">
        <v>0</v>
      </c>
      <c r="E69" s="57"/>
      <c r="F69" s="57"/>
      <c r="I69" s="57"/>
    </row>
    <row r="70" spans="1:9" ht="12.75" customHeight="1" hidden="1">
      <c r="A70" s="25" t="s">
        <v>83</v>
      </c>
      <c r="B70" s="27">
        <v>0</v>
      </c>
      <c r="C70" s="29">
        <v>0</v>
      </c>
      <c r="D70" s="28">
        <v>0</v>
      </c>
      <c r="E70" s="57"/>
      <c r="F70" s="57"/>
      <c r="I70" s="57"/>
    </row>
    <row r="71" spans="1:10" ht="12.75">
      <c r="A71" s="23" t="s">
        <v>7</v>
      </c>
      <c r="B71" s="31">
        <f>B72+B73+B74+B75+B76</f>
        <v>246688.4</v>
      </c>
      <c r="C71" s="31">
        <f>C72+C73+C74+C75+C76</f>
        <v>129394.90000000001</v>
      </c>
      <c r="D71" s="22">
        <f aca="true" t="shared" si="4" ref="D71:D83">C71/B71*100</f>
        <v>52.4527703775289</v>
      </c>
      <c r="E71" s="57"/>
      <c r="F71" s="57"/>
      <c r="I71" s="57"/>
      <c r="J71" s="53"/>
    </row>
    <row r="72" spans="1:10" ht="12.75">
      <c r="A72" s="25" t="s">
        <v>56</v>
      </c>
      <c r="B72" s="27">
        <v>4800</v>
      </c>
      <c r="C72" s="29">
        <v>2780.8</v>
      </c>
      <c r="D72" s="28">
        <f t="shared" si="4"/>
        <v>57.93333333333334</v>
      </c>
      <c r="E72" s="57"/>
      <c r="F72" s="57"/>
      <c r="I72" s="57"/>
      <c r="J72" s="53"/>
    </row>
    <row r="73" spans="1:10" ht="12.75">
      <c r="A73" s="25" t="s">
        <v>57</v>
      </c>
      <c r="B73" s="27">
        <v>118478.7</v>
      </c>
      <c r="C73" s="29">
        <v>39938.4</v>
      </c>
      <c r="D73" s="28">
        <f t="shared" si="4"/>
        <v>33.709350288279666</v>
      </c>
      <c r="E73" s="57"/>
      <c r="F73" s="57"/>
      <c r="I73" s="56"/>
      <c r="J73" s="54"/>
    </row>
    <row r="74" spans="1:9" ht="12.75">
      <c r="A74" s="25" t="s">
        <v>58</v>
      </c>
      <c r="B74" s="27">
        <v>11016.5</v>
      </c>
      <c r="C74" s="29">
        <v>7337.9</v>
      </c>
      <c r="D74" s="28">
        <f t="shared" si="4"/>
        <v>66.60826941406073</v>
      </c>
      <c r="E74" s="57"/>
      <c r="F74" s="57"/>
      <c r="I74" s="57"/>
    </row>
    <row r="75" spans="1:9" ht="12.75">
      <c r="A75" s="25" t="s">
        <v>59</v>
      </c>
      <c r="B75" s="27">
        <v>90434.3</v>
      </c>
      <c r="C75" s="29">
        <v>71266.8</v>
      </c>
      <c r="D75" s="28">
        <f t="shared" si="4"/>
        <v>78.80505516159245</v>
      </c>
      <c r="E75" s="57"/>
      <c r="F75" s="57"/>
      <c r="I75" s="57"/>
    </row>
    <row r="76" spans="1:9" ht="12.75">
      <c r="A76" s="25" t="s">
        <v>60</v>
      </c>
      <c r="B76" s="27">
        <v>21958.9</v>
      </c>
      <c r="C76" s="29">
        <v>8071</v>
      </c>
      <c r="D76" s="28">
        <f t="shared" si="4"/>
        <v>36.75502871273151</v>
      </c>
      <c r="E76" s="57"/>
      <c r="F76" s="57"/>
      <c r="I76" s="57"/>
    </row>
    <row r="77" spans="1:9" ht="12.75">
      <c r="A77" s="23" t="s">
        <v>35</v>
      </c>
      <c r="B77" s="21">
        <f>B78+B79+B80</f>
        <v>10392</v>
      </c>
      <c r="C77" s="21">
        <f>C78+C79+C80</f>
        <v>530.4</v>
      </c>
      <c r="D77" s="22">
        <f>C77/B77*100</f>
        <v>5.10392609699769</v>
      </c>
      <c r="E77" s="57"/>
      <c r="F77" s="57"/>
      <c r="I77" s="57"/>
    </row>
    <row r="78" spans="1:9" ht="12.75">
      <c r="A78" s="25" t="s">
        <v>87</v>
      </c>
      <c r="B78" s="26">
        <v>1085</v>
      </c>
      <c r="C78" s="26">
        <v>471.1</v>
      </c>
      <c r="D78" s="28">
        <f t="shared" si="4"/>
        <v>43.41935483870968</v>
      </c>
      <c r="E78" s="62"/>
      <c r="F78" s="62"/>
      <c r="I78" s="57"/>
    </row>
    <row r="79" spans="1:9" ht="12.75">
      <c r="A79" s="25" t="s">
        <v>96</v>
      </c>
      <c r="B79" s="26">
        <v>9307</v>
      </c>
      <c r="C79" s="26">
        <v>59.3</v>
      </c>
      <c r="D79" s="28">
        <f t="shared" si="4"/>
        <v>0.6371548296980767</v>
      </c>
      <c r="E79" s="62"/>
      <c r="F79" s="62"/>
      <c r="I79" s="57"/>
    </row>
    <row r="80" spans="1:10" ht="12.75">
      <c r="A80" s="25" t="s">
        <v>86</v>
      </c>
      <c r="B80" s="26">
        <v>0</v>
      </c>
      <c r="C80" s="26">
        <v>0</v>
      </c>
      <c r="D80" s="28" t="e">
        <f t="shared" si="4"/>
        <v>#DIV/0!</v>
      </c>
      <c r="E80" s="57"/>
      <c r="F80" s="57"/>
      <c r="I80" s="56"/>
      <c r="J80" s="55"/>
    </row>
    <row r="81" spans="1:9" ht="12.75">
      <c r="A81" s="23" t="s">
        <v>36</v>
      </c>
      <c r="B81" s="21">
        <f>B82</f>
        <v>3160</v>
      </c>
      <c r="C81" s="21">
        <f>C82</f>
        <v>1522</v>
      </c>
      <c r="D81" s="22">
        <f t="shared" si="4"/>
        <v>48.164556962025316</v>
      </c>
      <c r="E81" s="57"/>
      <c r="F81" s="57"/>
      <c r="I81" s="57"/>
    </row>
    <row r="82" spans="1:9" ht="12.75">
      <c r="A82" s="25" t="s">
        <v>99</v>
      </c>
      <c r="B82" s="26">
        <v>3160</v>
      </c>
      <c r="C82" s="26">
        <v>1522</v>
      </c>
      <c r="D82" s="28">
        <f t="shared" si="4"/>
        <v>48.164556962025316</v>
      </c>
      <c r="E82" s="57"/>
      <c r="F82" s="57"/>
      <c r="I82" s="57"/>
    </row>
    <row r="83" spans="1:9" ht="12.75">
      <c r="A83" s="58" t="s">
        <v>28</v>
      </c>
      <c r="B83" s="59">
        <f>B35+B44+B46+B49+B55+B60+B66+B71+B77+B81</f>
        <v>1604568.2</v>
      </c>
      <c r="C83" s="59">
        <f>C35+C44+C46+C49+C55+C60+C66+C71+C77+C81</f>
        <v>623857.4</v>
      </c>
      <c r="D83" s="60">
        <f t="shared" si="4"/>
        <v>38.880080011557006</v>
      </c>
      <c r="E83" s="57"/>
      <c r="F83" s="57"/>
      <c r="I83" s="57"/>
    </row>
    <row r="84" spans="1:9" ht="24">
      <c r="A84" s="23" t="s">
        <v>29</v>
      </c>
      <c r="B84" s="63">
        <f>B33-B83</f>
        <v>-27200</v>
      </c>
      <c r="C84" s="63">
        <f>C33-C83</f>
        <v>-7530.300000000163</v>
      </c>
      <c r="D84" s="22"/>
      <c r="E84" s="57"/>
      <c r="F84" s="57"/>
      <c r="I84" s="57"/>
    </row>
    <row r="85" spans="1:9" ht="12.75">
      <c r="A85" s="32"/>
      <c r="B85" s="33" t="s">
        <v>38</v>
      </c>
      <c r="C85" s="34"/>
      <c r="D85" s="7"/>
      <c r="E85" s="57"/>
      <c r="F85" s="56"/>
      <c r="G85" s="54"/>
      <c r="I85" s="57"/>
    </row>
    <row r="86" spans="1:10" ht="12.75">
      <c r="A86" s="35"/>
      <c r="B86" s="36"/>
      <c r="C86" s="37" t="s">
        <v>88</v>
      </c>
      <c r="D86" s="7"/>
      <c r="E86" s="57"/>
      <c r="F86" s="57"/>
      <c r="I86" s="56"/>
      <c r="J86" s="54"/>
    </row>
    <row r="87" spans="1:9" ht="22.5">
      <c r="A87" s="44" t="s">
        <v>1</v>
      </c>
      <c r="B87" s="42" t="s">
        <v>76</v>
      </c>
      <c r="C87" s="43" t="s">
        <v>32</v>
      </c>
      <c r="D87" s="7"/>
      <c r="E87" s="57"/>
      <c r="F87" s="57"/>
      <c r="I87" s="57"/>
    </row>
    <row r="88" spans="1:10" ht="24">
      <c r="A88" s="1" t="s">
        <v>30</v>
      </c>
      <c r="B88" s="6">
        <f>B89+B94</f>
        <v>27200</v>
      </c>
      <c r="C88" s="6">
        <f>C89+C94</f>
        <v>7530.300000000047</v>
      </c>
      <c r="D88" s="7"/>
      <c r="E88" s="57"/>
      <c r="F88" s="57"/>
      <c r="I88" s="57"/>
      <c r="J88" s="53"/>
    </row>
    <row r="89" spans="1:4" ht="24">
      <c r="A89" s="38" t="s">
        <v>85</v>
      </c>
      <c r="B89" s="46">
        <f>B90</f>
        <v>0</v>
      </c>
      <c r="C89" s="46">
        <f>C90</f>
        <v>0</v>
      </c>
      <c r="D89" s="7"/>
    </row>
    <row r="90" spans="1:4" ht="24">
      <c r="A90" s="2" t="s">
        <v>65</v>
      </c>
      <c r="B90" s="3">
        <v>0</v>
      </c>
      <c r="C90" s="3">
        <v>0</v>
      </c>
      <c r="D90" s="15"/>
    </row>
    <row r="91" spans="1:4" ht="36">
      <c r="A91" s="2" t="s">
        <v>66</v>
      </c>
      <c r="B91" s="3">
        <v>0</v>
      </c>
      <c r="C91" s="3">
        <v>0</v>
      </c>
      <c r="D91" s="15"/>
    </row>
    <row r="92" spans="1:4" ht="36">
      <c r="A92" s="5" t="s">
        <v>67</v>
      </c>
      <c r="B92" s="3">
        <v>0</v>
      </c>
      <c r="C92" s="3">
        <v>0</v>
      </c>
      <c r="D92" s="7"/>
    </row>
    <row r="93" spans="1:4" ht="48">
      <c r="A93" s="5" t="s">
        <v>68</v>
      </c>
      <c r="B93" s="3">
        <v>0</v>
      </c>
      <c r="C93" s="3">
        <v>0</v>
      </c>
      <c r="D93" s="15"/>
    </row>
    <row r="94" spans="1:4" ht="12.75">
      <c r="A94" s="47" t="s">
        <v>73</v>
      </c>
      <c r="B94" s="46">
        <f>B95</f>
        <v>27200</v>
      </c>
      <c r="C94" s="46">
        <f>C95</f>
        <v>7530.300000000047</v>
      </c>
      <c r="D94" s="15"/>
    </row>
    <row r="95" spans="1:4" ht="24">
      <c r="A95" s="5" t="s">
        <v>69</v>
      </c>
      <c r="B95" s="52">
        <f>B96+B100</f>
        <v>27200</v>
      </c>
      <c r="C95" s="4">
        <f>C96+C100</f>
        <v>7530.300000000047</v>
      </c>
      <c r="D95" s="15"/>
    </row>
    <row r="96" spans="1:4" ht="12.75">
      <c r="A96" s="5" t="s">
        <v>77</v>
      </c>
      <c r="B96" s="52">
        <v>-1577368.2</v>
      </c>
      <c r="C96" s="4">
        <v>-633143.1</v>
      </c>
      <c r="D96" s="15"/>
    </row>
    <row r="97" spans="1:4" ht="12.75">
      <c r="A97" s="5" t="s">
        <v>78</v>
      </c>
      <c r="B97" s="52">
        <v>-1577368.2</v>
      </c>
      <c r="C97" s="4">
        <v>-633143.1</v>
      </c>
      <c r="D97" s="7"/>
    </row>
    <row r="98" spans="1:4" ht="24.75">
      <c r="A98" s="5" t="s">
        <v>79</v>
      </c>
      <c r="B98" s="52">
        <v>-1577368.2</v>
      </c>
      <c r="C98" s="4">
        <v>-633143.1</v>
      </c>
      <c r="D98" s="45"/>
    </row>
    <row r="99" spans="1:4" ht="24.75">
      <c r="A99" s="5" t="s">
        <v>80</v>
      </c>
      <c r="B99" s="52">
        <v>-1577368.2</v>
      </c>
      <c r="C99" s="4">
        <v>-633143.1</v>
      </c>
      <c r="D99" s="45"/>
    </row>
    <row r="100" spans="1:4" ht="15">
      <c r="A100" s="5" t="s">
        <v>70</v>
      </c>
      <c r="B100" s="52">
        <v>1604568.2</v>
      </c>
      <c r="C100" s="4">
        <v>640673.4</v>
      </c>
      <c r="D100" s="45"/>
    </row>
    <row r="101" spans="1:4" ht="15">
      <c r="A101" s="5" t="s">
        <v>71</v>
      </c>
      <c r="B101" s="52">
        <v>1604568.2</v>
      </c>
      <c r="C101" s="4">
        <v>640673.4</v>
      </c>
      <c r="D101" s="45"/>
    </row>
    <row r="102" spans="1:4" ht="24.75">
      <c r="A102" s="5" t="s">
        <v>74</v>
      </c>
      <c r="B102" s="52">
        <v>1604568.2</v>
      </c>
      <c r="C102" s="4">
        <v>640673.4</v>
      </c>
      <c r="D102" s="45"/>
    </row>
    <row r="103" spans="1:4" ht="24.75">
      <c r="A103" s="5" t="s">
        <v>72</v>
      </c>
      <c r="B103" s="52">
        <v>1604568.2</v>
      </c>
      <c r="C103" s="4">
        <v>640673.4</v>
      </c>
      <c r="D103" s="45"/>
    </row>
  </sheetData>
  <sheetProtection/>
  <mergeCells count="3">
    <mergeCell ref="A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zoomScalePageLayoutView="0" workbookViewId="0" topLeftCell="A1">
      <selection activeCell="A60" sqref="A60"/>
    </sheetView>
  </sheetViews>
  <sheetFormatPr defaultColWidth="9.00390625" defaultRowHeight="12.75"/>
  <cols>
    <col min="1" max="1" width="46.25390625" style="0" customWidth="1"/>
    <col min="2" max="3" width="20.25390625" style="0" customWidth="1"/>
    <col min="4" max="4" width="13.75390625" style="0" customWidth="1"/>
    <col min="6" max="6" width="10.125" style="0" bestFit="1" customWidth="1"/>
    <col min="7" max="7" width="10.75390625" style="0" bestFit="1" customWidth="1"/>
    <col min="9" max="9" width="11.75390625" style="0" bestFit="1" customWidth="1"/>
    <col min="10" max="10" width="12.00390625" style="0" customWidth="1"/>
  </cols>
  <sheetData>
    <row r="1" spans="1:4" ht="15.75">
      <c r="A1" s="85" t="s">
        <v>39</v>
      </c>
      <c r="B1" s="86"/>
      <c r="C1" s="86"/>
      <c r="D1" s="86"/>
    </row>
    <row r="2" spans="1:4" ht="15.75">
      <c r="A2" s="87" t="s">
        <v>90</v>
      </c>
      <c r="B2" s="88"/>
      <c r="C2" s="88"/>
      <c r="D2" s="88"/>
    </row>
    <row r="3" spans="1:4" ht="15.75">
      <c r="A3" s="89" t="s">
        <v>108</v>
      </c>
      <c r="B3" s="88"/>
      <c r="C3" s="88"/>
      <c r="D3" s="88"/>
    </row>
    <row r="4" spans="1:4" ht="15.75" thickBot="1">
      <c r="A4" s="8"/>
      <c r="B4" s="9"/>
      <c r="C4" s="10"/>
      <c r="D4" s="7" t="s">
        <v>61</v>
      </c>
    </row>
    <row r="5" spans="1:4" ht="15.75" thickBot="1">
      <c r="A5" s="11" t="s">
        <v>1</v>
      </c>
      <c r="B5" s="12" t="s">
        <v>31</v>
      </c>
      <c r="C5" s="13" t="s">
        <v>32</v>
      </c>
      <c r="D5" s="14" t="s">
        <v>17</v>
      </c>
    </row>
    <row r="6" spans="1:4" ht="13.5" thickBot="1">
      <c r="A6" s="16">
        <v>1</v>
      </c>
      <c r="B6" s="17">
        <v>2</v>
      </c>
      <c r="C6" s="18">
        <v>3</v>
      </c>
      <c r="D6" s="19">
        <v>4</v>
      </c>
    </row>
    <row r="7" spans="1:4" ht="12.75">
      <c r="A7" s="20" t="s">
        <v>18</v>
      </c>
      <c r="B7" s="21">
        <f>B8+B11+B12+B16+B17+B18+B20+B21+B22+B23+B10</f>
        <v>240989</v>
      </c>
      <c r="C7" s="21">
        <f>C8+C11+C12+C16+C17+C18+C20+C21+C22+C23+C10</f>
        <v>122086.30000000002</v>
      </c>
      <c r="D7" s="22">
        <f>C7/B7*100</f>
        <v>50.66052807389549</v>
      </c>
    </row>
    <row r="8" spans="1:4" ht="12.75">
      <c r="A8" s="23" t="s">
        <v>15</v>
      </c>
      <c r="B8" s="24">
        <f>B9</f>
        <v>138787</v>
      </c>
      <c r="C8" s="24">
        <f>C9</f>
        <v>71321.9</v>
      </c>
      <c r="D8" s="22">
        <f>C8/B8*100</f>
        <v>51.38946731322097</v>
      </c>
    </row>
    <row r="9" spans="1:4" ht="12.75">
      <c r="A9" s="25" t="s">
        <v>0</v>
      </c>
      <c r="B9" s="26">
        <v>138787</v>
      </c>
      <c r="C9" s="27">
        <v>71321.9</v>
      </c>
      <c r="D9" s="28">
        <f>C9/B9*100</f>
        <v>51.38946731322097</v>
      </c>
    </row>
    <row r="10" spans="1:4" ht="12.75">
      <c r="A10" s="23" t="s">
        <v>93</v>
      </c>
      <c r="B10" s="49">
        <v>15650</v>
      </c>
      <c r="C10" s="50">
        <v>8524</v>
      </c>
      <c r="D10" s="28">
        <f>C10/B10*100</f>
        <v>54.466453674121404</v>
      </c>
    </row>
    <row r="11" spans="1:4" ht="12.75">
      <c r="A11" s="23" t="s">
        <v>2</v>
      </c>
      <c r="B11" s="21">
        <v>28380</v>
      </c>
      <c r="C11" s="30">
        <v>14304.5</v>
      </c>
      <c r="D11" s="22">
        <f aca="true" t="shared" si="0" ref="D11:D21">C11/B11*100</f>
        <v>50.40345313601128</v>
      </c>
    </row>
    <row r="12" spans="1:4" ht="12.75">
      <c r="A12" s="23" t="s">
        <v>3</v>
      </c>
      <c r="B12" s="21">
        <f>B13+B14+B15</f>
        <v>16845</v>
      </c>
      <c r="C12" s="21">
        <f>C13+C14+C15</f>
        <v>4368.099999999999</v>
      </c>
      <c r="D12" s="22">
        <f t="shared" si="0"/>
        <v>25.931136835856332</v>
      </c>
    </row>
    <row r="13" spans="1:4" ht="12.75">
      <c r="A13" s="25" t="s">
        <v>95</v>
      </c>
      <c r="B13" s="26">
        <v>2100</v>
      </c>
      <c r="C13" s="26">
        <v>247.1</v>
      </c>
      <c r="D13" s="22">
        <f t="shared" si="0"/>
        <v>11.766666666666667</v>
      </c>
    </row>
    <row r="14" spans="1:4" ht="12.75">
      <c r="A14" s="25" t="s">
        <v>8</v>
      </c>
      <c r="B14" s="26">
        <v>545</v>
      </c>
      <c r="C14" s="26">
        <v>96.3</v>
      </c>
      <c r="D14" s="22">
        <f t="shared" si="0"/>
        <v>17.6697247706422</v>
      </c>
    </row>
    <row r="15" spans="1:4" ht="12.75">
      <c r="A15" s="25" t="s">
        <v>94</v>
      </c>
      <c r="B15" s="26">
        <v>14200</v>
      </c>
      <c r="C15" s="26">
        <v>4024.7</v>
      </c>
      <c r="D15" s="22">
        <f t="shared" si="0"/>
        <v>28.34295774647887</v>
      </c>
    </row>
    <row r="16" spans="1:4" ht="12.75">
      <c r="A16" s="23" t="s">
        <v>19</v>
      </c>
      <c r="B16" s="21">
        <v>3100</v>
      </c>
      <c r="C16" s="31">
        <v>1608.3</v>
      </c>
      <c r="D16" s="22">
        <f t="shared" si="0"/>
        <v>51.88064516129032</v>
      </c>
    </row>
    <row r="17" spans="1:4" ht="36">
      <c r="A17" s="23" t="s">
        <v>37</v>
      </c>
      <c r="B17" s="21">
        <v>31246</v>
      </c>
      <c r="C17" s="31">
        <v>17262.8</v>
      </c>
      <c r="D17" s="22">
        <f t="shared" si="0"/>
        <v>55.24803174806375</v>
      </c>
    </row>
    <row r="18" spans="1:4" ht="24">
      <c r="A18" s="23" t="s">
        <v>9</v>
      </c>
      <c r="B18" s="21">
        <f>B19</f>
        <v>747</v>
      </c>
      <c r="C18" s="21">
        <f>C19</f>
        <v>443.5</v>
      </c>
      <c r="D18" s="22">
        <f t="shared" si="0"/>
        <v>59.370816599732265</v>
      </c>
    </row>
    <row r="19" spans="1:4" ht="12.75">
      <c r="A19" s="25" t="s">
        <v>10</v>
      </c>
      <c r="B19" s="26">
        <v>747</v>
      </c>
      <c r="C19" s="29">
        <v>443.5</v>
      </c>
      <c r="D19" s="28">
        <f t="shared" si="0"/>
        <v>59.370816599732265</v>
      </c>
    </row>
    <row r="20" spans="1:4" ht="24">
      <c r="A20" s="23" t="s">
        <v>11</v>
      </c>
      <c r="B20" s="21">
        <v>2420</v>
      </c>
      <c r="C20" s="31">
        <v>1261</v>
      </c>
      <c r="D20" s="22">
        <f t="shared" si="0"/>
        <v>52.10743801652893</v>
      </c>
    </row>
    <row r="21" spans="1:4" ht="24">
      <c r="A21" s="23" t="s">
        <v>20</v>
      </c>
      <c r="B21" s="21">
        <v>1100</v>
      </c>
      <c r="C21" s="30">
        <v>2063.6</v>
      </c>
      <c r="D21" s="22">
        <f t="shared" si="0"/>
        <v>187.6</v>
      </c>
    </row>
    <row r="22" spans="1:4" ht="12.75">
      <c r="A22" s="23" t="s">
        <v>21</v>
      </c>
      <c r="B22" s="21">
        <v>600</v>
      </c>
      <c r="C22" s="30">
        <v>130.6</v>
      </c>
      <c r="D22" s="22">
        <f>C22/B22*100</f>
        <v>21.766666666666666</v>
      </c>
    </row>
    <row r="23" spans="1:4" ht="12.75">
      <c r="A23" s="23" t="s">
        <v>4</v>
      </c>
      <c r="B23" s="21">
        <v>2114</v>
      </c>
      <c r="C23" s="30">
        <v>798</v>
      </c>
      <c r="D23" s="22">
        <f>C23/B23*100</f>
        <v>37.74834437086093</v>
      </c>
    </row>
    <row r="24" spans="1:4" ht="12.75">
      <c r="A24" s="23" t="s">
        <v>16</v>
      </c>
      <c r="B24" s="21">
        <f>B25+B31+B32+B30</f>
        <v>1391457.8</v>
      </c>
      <c r="C24" s="21">
        <f>C25+C31+C32+C30</f>
        <v>644335.3999999999</v>
      </c>
      <c r="D24" s="22">
        <f aca="true" t="shared" si="1" ref="D24:D32">C24/B24*100</f>
        <v>46.30649955751442</v>
      </c>
    </row>
    <row r="25" spans="1:4" ht="36">
      <c r="A25" s="25" t="s">
        <v>22</v>
      </c>
      <c r="B25" s="26">
        <f>B26+B27+B28+B29</f>
        <v>1367847.7</v>
      </c>
      <c r="C25" s="26">
        <f>C26+C27+C28+C29</f>
        <v>643298.3999999999</v>
      </c>
      <c r="D25" s="28">
        <f t="shared" si="1"/>
        <v>47.0299727082189</v>
      </c>
    </row>
    <row r="26" spans="1:4" ht="24">
      <c r="A26" s="25" t="s">
        <v>23</v>
      </c>
      <c r="B26" s="26">
        <v>394268.3</v>
      </c>
      <c r="C26" s="29">
        <v>232029</v>
      </c>
      <c r="D26" s="28">
        <f t="shared" si="1"/>
        <v>58.850534014527675</v>
      </c>
    </row>
    <row r="27" spans="1:4" ht="24">
      <c r="A27" s="25" t="s">
        <v>24</v>
      </c>
      <c r="B27" s="26">
        <v>234799.7</v>
      </c>
      <c r="C27" s="29">
        <v>21653.4</v>
      </c>
      <c r="D27" s="28">
        <f t="shared" si="1"/>
        <v>9.22207311167774</v>
      </c>
    </row>
    <row r="28" spans="1:4" ht="24">
      <c r="A28" s="25" t="s">
        <v>25</v>
      </c>
      <c r="B28" s="26">
        <v>721210.5</v>
      </c>
      <c r="C28" s="29">
        <v>379023.8</v>
      </c>
      <c r="D28" s="28">
        <f t="shared" si="1"/>
        <v>52.553838303796184</v>
      </c>
    </row>
    <row r="29" spans="1:4" ht="12.75">
      <c r="A29" s="25" t="s">
        <v>26</v>
      </c>
      <c r="B29" s="26">
        <v>17569.2</v>
      </c>
      <c r="C29" s="29">
        <v>10592.2</v>
      </c>
      <c r="D29" s="28">
        <f t="shared" si="1"/>
        <v>60.28845934931585</v>
      </c>
    </row>
    <row r="30" spans="1:4" ht="27" customHeight="1">
      <c r="A30" s="25" t="s">
        <v>104</v>
      </c>
      <c r="B30" s="26">
        <v>139.1</v>
      </c>
      <c r="C30" s="29">
        <v>139.1</v>
      </c>
      <c r="D30" s="28">
        <f t="shared" si="1"/>
        <v>100</v>
      </c>
    </row>
    <row r="31" spans="1:4" ht="17.25" customHeight="1">
      <c r="A31" s="25" t="s">
        <v>62</v>
      </c>
      <c r="B31" s="26">
        <v>23471</v>
      </c>
      <c r="C31" s="29">
        <v>898.1</v>
      </c>
      <c r="D31" s="28">
        <f t="shared" si="1"/>
        <v>3.8264240978228456</v>
      </c>
    </row>
    <row r="32" spans="1:4" ht="48">
      <c r="A32" s="25" t="s">
        <v>63</v>
      </c>
      <c r="B32" s="26"/>
      <c r="C32" s="29">
        <v>-0.2</v>
      </c>
      <c r="D32" s="28" t="e">
        <f t="shared" si="1"/>
        <v>#DIV/0!</v>
      </c>
    </row>
    <row r="33" spans="1:4" ht="12.75">
      <c r="A33" s="58" t="s">
        <v>27</v>
      </c>
      <c r="B33" s="59">
        <f>B7+B24</f>
        <v>1632446.8</v>
      </c>
      <c r="C33" s="59">
        <f>C7+C24</f>
        <v>766421.7</v>
      </c>
      <c r="D33" s="60">
        <f>C33/B33*100</f>
        <v>46.94926045982019</v>
      </c>
    </row>
    <row r="34" spans="1:4" ht="12.75">
      <c r="A34" s="39"/>
      <c r="B34" s="40"/>
      <c r="C34" s="40"/>
      <c r="D34" s="41"/>
    </row>
    <row r="35" spans="1:4" ht="12.75">
      <c r="A35" s="39" t="s">
        <v>12</v>
      </c>
      <c r="B35" s="31">
        <f>SUM(B36:B43)</f>
        <v>103108.2</v>
      </c>
      <c r="C35" s="31">
        <f>SUM(C36:C43)</f>
        <v>59932.700000000004</v>
      </c>
      <c r="D35" s="41">
        <f aca="true" t="shared" si="2" ref="D35:D41">C35/B35*100</f>
        <v>58.12602683394725</v>
      </c>
    </row>
    <row r="36" spans="1:9" ht="24">
      <c r="A36" s="25" t="s">
        <v>40</v>
      </c>
      <c r="B36" s="27">
        <v>2080</v>
      </c>
      <c r="C36" s="29">
        <v>1089.7</v>
      </c>
      <c r="D36" s="28">
        <f t="shared" si="2"/>
        <v>52.38942307692308</v>
      </c>
      <c r="I36" s="57"/>
    </row>
    <row r="37" spans="1:9" ht="36">
      <c r="A37" s="25" t="s">
        <v>41</v>
      </c>
      <c r="B37" s="27">
        <v>1990</v>
      </c>
      <c r="C37" s="29">
        <v>1018.6</v>
      </c>
      <c r="D37" s="28">
        <f t="shared" si="2"/>
        <v>51.1859296482412</v>
      </c>
      <c r="I37" s="57"/>
    </row>
    <row r="38" spans="1:9" ht="36">
      <c r="A38" s="25" t="s">
        <v>42</v>
      </c>
      <c r="B38" s="27">
        <v>75180</v>
      </c>
      <c r="C38" s="29">
        <v>44307.5</v>
      </c>
      <c r="D38" s="28">
        <f t="shared" si="2"/>
        <v>58.93522213354616</v>
      </c>
      <c r="G38" s="53"/>
      <c r="I38" s="57"/>
    </row>
    <row r="39" spans="1:9" ht="12.75">
      <c r="A39" s="25" t="s">
        <v>84</v>
      </c>
      <c r="B39" s="27">
        <v>0.5</v>
      </c>
      <c r="C39" s="29">
        <v>0</v>
      </c>
      <c r="D39" s="28">
        <f t="shared" si="2"/>
        <v>0</v>
      </c>
      <c r="G39" s="53"/>
      <c r="I39" s="57"/>
    </row>
    <row r="40" spans="1:9" ht="36">
      <c r="A40" s="25" t="s">
        <v>43</v>
      </c>
      <c r="B40" s="27">
        <v>9725</v>
      </c>
      <c r="C40" s="29">
        <v>5483.1</v>
      </c>
      <c r="D40" s="28">
        <f t="shared" si="2"/>
        <v>56.38149100257069</v>
      </c>
      <c r="G40" s="53"/>
      <c r="I40" s="57"/>
    </row>
    <row r="41" spans="1:9" ht="12.75">
      <c r="A41" s="25" t="s">
        <v>91</v>
      </c>
      <c r="B41" s="27">
        <v>30</v>
      </c>
      <c r="C41" s="29">
        <v>0</v>
      </c>
      <c r="D41" s="28">
        <f t="shared" si="2"/>
        <v>0</v>
      </c>
      <c r="G41" s="53"/>
      <c r="I41" s="57"/>
    </row>
    <row r="42" spans="1:9" ht="12.75">
      <c r="A42" s="25" t="s">
        <v>44</v>
      </c>
      <c r="B42" s="27">
        <v>300</v>
      </c>
      <c r="C42" s="29">
        <v>0</v>
      </c>
      <c r="D42" s="28">
        <v>0</v>
      </c>
      <c r="G42" s="53"/>
      <c r="I42" s="57"/>
    </row>
    <row r="43" spans="1:10" ht="12.75">
      <c r="A43" s="25" t="s">
        <v>45</v>
      </c>
      <c r="B43" s="27">
        <v>13802.7</v>
      </c>
      <c r="C43" s="29">
        <v>8033.8</v>
      </c>
      <c r="D43" s="28">
        <f aca="true" t="shared" si="3" ref="D43:D68">C43/B43*100</f>
        <v>58.20455418142827</v>
      </c>
      <c r="G43" s="53"/>
      <c r="I43" s="56"/>
      <c r="J43" s="54"/>
    </row>
    <row r="44" spans="1:9" ht="12.75">
      <c r="A44" s="23" t="s">
        <v>33</v>
      </c>
      <c r="B44" s="21">
        <f>B45</f>
        <v>1464.7</v>
      </c>
      <c r="C44" s="21">
        <f>C45</f>
        <v>631.1</v>
      </c>
      <c r="D44" s="22">
        <f t="shared" si="3"/>
        <v>43.08732163582986</v>
      </c>
      <c r="G44" s="53"/>
      <c r="I44" s="57"/>
    </row>
    <row r="45" spans="1:11" ht="12.75">
      <c r="A45" s="25" t="s">
        <v>46</v>
      </c>
      <c r="B45" s="26">
        <v>1464.7</v>
      </c>
      <c r="C45" s="29">
        <v>631.1</v>
      </c>
      <c r="D45" s="22">
        <f t="shared" si="3"/>
        <v>43.08732163582986</v>
      </c>
      <c r="G45" s="53"/>
      <c r="I45" s="56"/>
      <c r="J45" s="55"/>
      <c r="K45" s="55"/>
    </row>
    <row r="46" spans="1:9" ht="24">
      <c r="A46" s="23" t="s">
        <v>13</v>
      </c>
      <c r="B46" s="31">
        <f>B47+B48</f>
        <v>39573.1</v>
      </c>
      <c r="C46" s="31">
        <f>C47+C48</f>
        <v>2973.2999999999997</v>
      </c>
      <c r="D46" s="22">
        <f t="shared" si="3"/>
        <v>7.513437158069497</v>
      </c>
      <c r="G46" s="53"/>
      <c r="I46" s="57"/>
    </row>
    <row r="47" spans="1:9" ht="12" customHeight="1">
      <c r="A47" s="51" t="s">
        <v>97</v>
      </c>
      <c r="B47" s="27">
        <v>6636.9</v>
      </c>
      <c r="C47" s="29">
        <v>2782.2</v>
      </c>
      <c r="D47" s="28">
        <f t="shared" si="3"/>
        <v>41.920173575012434</v>
      </c>
      <c r="G47" s="53"/>
      <c r="I47" s="57"/>
    </row>
    <row r="48" spans="1:9" ht="23.25" customHeight="1">
      <c r="A48" s="51" t="s">
        <v>98</v>
      </c>
      <c r="B48" s="27">
        <v>32936.2</v>
      </c>
      <c r="C48" s="29">
        <v>191.1</v>
      </c>
      <c r="D48" s="28">
        <f t="shared" si="3"/>
        <v>0.5802126535544477</v>
      </c>
      <c r="G48" s="54"/>
      <c r="I48" s="57"/>
    </row>
    <row r="49" spans="1:9" ht="12.75">
      <c r="A49" s="23" t="s">
        <v>14</v>
      </c>
      <c r="B49" s="31">
        <f>SUM(B50:B54)</f>
        <v>208184.50000000003</v>
      </c>
      <c r="C49" s="31">
        <f>SUM(C50:C54)</f>
        <v>50416.49999999999</v>
      </c>
      <c r="D49" s="22">
        <f t="shared" si="3"/>
        <v>24.21722078252703</v>
      </c>
      <c r="I49" s="57"/>
    </row>
    <row r="50" spans="1:9" ht="12.75">
      <c r="A50" s="25" t="s">
        <v>64</v>
      </c>
      <c r="B50" s="27">
        <v>51005</v>
      </c>
      <c r="C50" s="29">
        <v>9557</v>
      </c>
      <c r="D50" s="28">
        <f t="shared" si="3"/>
        <v>18.737378688363886</v>
      </c>
      <c r="I50" s="57"/>
    </row>
    <row r="51" spans="1:9" ht="12.75">
      <c r="A51" s="25" t="s">
        <v>102</v>
      </c>
      <c r="B51" s="27">
        <v>123.3</v>
      </c>
      <c r="C51" s="29">
        <v>0</v>
      </c>
      <c r="D51" s="28">
        <f t="shared" si="3"/>
        <v>0</v>
      </c>
      <c r="I51" s="57"/>
    </row>
    <row r="52" spans="1:10" ht="12.75">
      <c r="A52" s="25" t="s">
        <v>47</v>
      </c>
      <c r="B52" s="27">
        <v>23430</v>
      </c>
      <c r="C52" s="29">
        <v>14519.8</v>
      </c>
      <c r="D52" s="28">
        <f t="shared" si="3"/>
        <v>61.970977379428085</v>
      </c>
      <c r="I52" s="56"/>
      <c r="J52" s="55"/>
    </row>
    <row r="53" spans="1:9" ht="12.75">
      <c r="A53" s="25" t="s">
        <v>89</v>
      </c>
      <c r="B53" s="27">
        <v>112559.6</v>
      </c>
      <c r="C53" s="29">
        <v>21102.1</v>
      </c>
      <c r="D53" s="28">
        <f t="shared" si="3"/>
        <v>18.747490218515345</v>
      </c>
      <c r="I53" s="57"/>
    </row>
    <row r="54" spans="1:10" ht="12.75">
      <c r="A54" s="25" t="s">
        <v>48</v>
      </c>
      <c r="B54" s="27">
        <v>21066.6</v>
      </c>
      <c r="C54" s="29">
        <v>5237.6</v>
      </c>
      <c r="D54" s="28">
        <f t="shared" si="3"/>
        <v>24.862103993999984</v>
      </c>
      <c r="I54" s="57"/>
      <c r="J54" s="53"/>
    </row>
    <row r="55" spans="1:10" ht="12.75">
      <c r="A55" s="23" t="s">
        <v>5</v>
      </c>
      <c r="B55" s="31">
        <f>SUM(B56:B59)</f>
        <v>222172.1</v>
      </c>
      <c r="C55" s="31">
        <f>SUM(C56:C59)</f>
        <v>58233.59999999999</v>
      </c>
      <c r="D55" s="22">
        <f t="shared" si="3"/>
        <v>26.211031898244645</v>
      </c>
      <c r="I55" s="57"/>
      <c r="J55" s="53"/>
    </row>
    <row r="56" spans="1:10" ht="12.75">
      <c r="A56" s="25" t="s">
        <v>49</v>
      </c>
      <c r="B56" s="27">
        <v>973.5</v>
      </c>
      <c r="C56" s="29">
        <v>567.5</v>
      </c>
      <c r="D56" s="28">
        <f t="shared" si="3"/>
        <v>58.29481253210067</v>
      </c>
      <c r="I56" s="57"/>
      <c r="J56" s="53"/>
    </row>
    <row r="57" spans="1:10" ht="12.75">
      <c r="A57" s="25" t="s">
        <v>50</v>
      </c>
      <c r="B57" s="27">
        <v>139678.5</v>
      </c>
      <c r="C57" s="29">
        <v>44138.7</v>
      </c>
      <c r="D57" s="28">
        <f t="shared" si="3"/>
        <v>31.600210483359998</v>
      </c>
      <c r="I57" s="57"/>
      <c r="J57" s="53"/>
    </row>
    <row r="58" spans="1:10" ht="12.75">
      <c r="A58" s="25" t="s">
        <v>81</v>
      </c>
      <c r="B58" s="27">
        <v>73931.1</v>
      </c>
      <c r="C58" s="29">
        <v>9249.2</v>
      </c>
      <c r="D58" s="28">
        <f t="shared" si="3"/>
        <v>12.51056727141893</v>
      </c>
      <c r="I58" s="56"/>
      <c r="J58" s="54"/>
    </row>
    <row r="59" spans="1:9" ht="24">
      <c r="A59" s="25" t="s">
        <v>92</v>
      </c>
      <c r="B59" s="27">
        <v>7589</v>
      </c>
      <c r="C59" s="29">
        <v>4278.2</v>
      </c>
      <c r="D59" s="28">
        <f t="shared" si="3"/>
        <v>56.373698774542106</v>
      </c>
      <c r="I59" s="57"/>
    </row>
    <row r="60" spans="1:10" ht="12.75">
      <c r="A60" s="23" t="s">
        <v>6</v>
      </c>
      <c r="B60" s="31">
        <f>SUM(B61:B65)</f>
        <v>675561.6000000001</v>
      </c>
      <c r="C60" s="31">
        <f>SUM(C61:C65)</f>
        <v>375053.3</v>
      </c>
      <c r="D60" s="22">
        <f t="shared" si="3"/>
        <v>55.51726149029192</v>
      </c>
      <c r="I60" s="57"/>
      <c r="J60" s="53"/>
    </row>
    <row r="61" spans="1:10" ht="12.75">
      <c r="A61" s="25" t="s">
        <v>51</v>
      </c>
      <c r="B61" s="27">
        <v>192148.4</v>
      </c>
      <c r="C61" s="29">
        <v>93464.7</v>
      </c>
      <c r="D61" s="28">
        <f t="shared" si="3"/>
        <v>48.641935087671825</v>
      </c>
      <c r="I61" s="57"/>
      <c r="J61" s="53"/>
    </row>
    <row r="62" spans="1:10" ht="12.75">
      <c r="A62" s="25" t="s">
        <v>52</v>
      </c>
      <c r="B62" s="27">
        <v>384592</v>
      </c>
      <c r="C62" s="29">
        <v>219008.1</v>
      </c>
      <c r="D62" s="28">
        <f t="shared" si="3"/>
        <v>56.94556829055206</v>
      </c>
      <c r="I62" s="57"/>
      <c r="J62" s="53"/>
    </row>
    <row r="63" spans="1:10" ht="12.75">
      <c r="A63" s="25" t="s">
        <v>75</v>
      </c>
      <c r="B63" s="27">
        <v>71530.4</v>
      </c>
      <c r="C63" s="29">
        <v>45312.2</v>
      </c>
      <c r="D63" s="28">
        <f t="shared" si="3"/>
        <v>63.34677284063839</v>
      </c>
      <c r="I63" s="57"/>
      <c r="J63" s="53"/>
    </row>
    <row r="64" spans="1:10" ht="12.75">
      <c r="A64" s="25" t="s">
        <v>100</v>
      </c>
      <c r="B64" s="27">
        <v>497</v>
      </c>
      <c r="C64" s="29">
        <v>211.1</v>
      </c>
      <c r="D64" s="28">
        <f t="shared" si="3"/>
        <v>42.4748490945674</v>
      </c>
      <c r="E64" s="61"/>
      <c r="F64" s="61"/>
      <c r="I64" s="56"/>
      <c r="J64" s="54"/>
    </row>
    <row r="65" spans="1:9" ht="12.75">
      <c r="A65" s="25" t="s">
        <v>53</v>
      </c>
      <c r="B65" s="27">
        <v>26793.8</v>
      </c>
      <c r="C65" s="29">
        <v>17057.2</v>
      </c>
      <c r="D65" s="28">
        <f t="shared" si="3"/>
        <v>63.66099620061358</v>
      </c>
      <c r="I65" s="57"/>
    </row>
    <row r="66" spans="1:10" ht="12.75">
      <c r="A66" s="23" t="s">
        <v>34</v>
      </c>
      <c r="B66" s="31">
        <f>SUM(B67:B68)</f>
        <v>149082.4</v>
      </c>
      <c r="C66" s="31">
        <f>SUM(C67:C68)</f>
        <v>80566.3</v>
      </c>
      <c r="D66" s="22">
        <f t="shared" si="3"/>
        <v>54.04145626847971</v>
      </c>
      <c r="E66" s="57"/>
      <c r="F66" s="57"/>
      <c r="I66" s="57"/>
      <c r="J66" s="53"/>
    </row>
    <row r="67" spans="1:10" ht="12.75">
      <c r="A67" s="25" t="s">
        <v>54</v>
      </c>
      <c r="B67" s="27">
        <v>112020.4</v>
      </c>
      <c r="C67" s="29">
        <v>58294.4</v>
      </c>
      <c r="D67" s="28">
        <f t="shared" si="3"/>
        <v>52.03909287951124</v>
      </c>
      <c r="E67" s="57"/>
      <c r="F67" s="57"/>
      <c r="I67" s="57"/>
      <c r="J67" s="53"/>
    </row>
    <row r="68" spans="1:10" ht="12.75">
      <c r="A68" s="25" t="s">
        <v>55</v>
      </c>
      <c r="B68" s="27">
        <v>37062</v>
      </c>
      <c r="C68" s="29">
        <v>22271.9</v>
      </c>
      <c r="D68" s="28">
        <f t="shared" si="3"/>
        <v>60.093626895472454</v>
      </c>
      <c r="E68" s="57"/>
      <c r="F68" s="56"/>
      <c r="G68" s="55"/>
      <c r="I68" s="57"/>
      <c r="J68" s="53"/>
    </row>
    <row r="69" spans="1:9" ht="12.75" customHeight="1" hidden="1">
      <c r="A69" s="23" t="s">
        <v>82</v>
      </c>
      <c r="B69" s="31">
        <f>B70</f>
        <v>0</v>
      </c>
      <c r="C69" s="31">
        <f>C70</f>
        <v>0</v>
      </c>
      <c r="D69" s="22">
        <v>0</v>
      </c>
      <c r="E69" s="57"/>
      <c r="F69" s="57"/>
      <c r="I69" s="57"/>
    </row>
    <row r="70" spans="1:9" ht="12.75" customHeight="1" hidden="1">
      <c r="A70" s="25" t="s">
        <v>83</v>
      </c>
      <c r="B70" s="27">
        <v>0</v>
      </c>
      <c r="C70" s="29">
        <v>0</v>
      </c>
      <c r="D70" s="28">
        <v>0</v>
      </c>
      <c r="E70" s="57"/>
      <c r="F70" s="57"/>
      <c r="I70" s="57"/>
    </row>
    <row r="71" spans="1:10" ht="12.75">
      <c r="A71" s="23" t="s">
        <v>7</v>
      </c>
      <c r="B71" s="31">
        <f>B72+B73+B74+B75+B76</f>
        <v>246948.2</v>
      </c>
      <c r="C71" s="31">
        <f>C72+C73+C74+C75+C76</f>
        <v>143592.80000000002</v>
      </c>
      <c r="D71" s="22">
        <f aca="true" t="shared" si="4" ref="D71:D83">C71/B71*100</f>
        <v>58.14693121877382</v>
      </c>
      <c r="E71" s="57"/>
      <c r="F71" s="57"/>
      <c r="I71" s="57"/>
      <c r="J71" s="53"/>
    </row>
    <row r="72" spans="1:10" ht="12.75">
      <c r="A72" s="25" t="s">
        <v>56</v>
      </c>
      <c r="B72" s="27">
        <v>4800</v>
      </c>
      <c r="C72" s="29">
        <v>2784.8</v>
      </c>
      <c r="D72" s="28">
        <f t="shared" si="4"/>
        <v>58.01666666666667</v>
      </c>
      <c r="E72" s="57"/>
      <c r="F72" s="57"/>
      <c r="I72" s="57"/>
      <c r="J72" s="53"/>
    </row>
    <row r="73" spans="1:10" ht="12.75">
      <c r="A73" s="25" t="s">
        <v>57</v>
      </c>
      <c r="B73" s="27">
        <v>117902.2</v>
      </c>
      <c r="C73" s="29">
        <v>48798</v>
      </c>
      <c r="D73" s="28">
        <f t="shared" si="4"/>
        <v>41.38854067184497</v>
      </c>
      <c r="E73" s="57"/>
      <c r="F73" s="57"/>
      <c r="I73" s="56"/>
      <c r="J73" s="54"/>
    </row>
    <row r="74" spans="1:9" ht="12.75">
      <c r="A74" s="25" t="s">
        <v>58</v>
      </c>
      <c r="B74" s="27">
        <v>11016.5</v>
      </c>
      <c r="C74" s="29">
        <v>7349.6</v>
      </c>
      <c r="D74" s="28">
        <f t="shared" si="4"/>
        <v>66.71447374392956</v>
      </c>
      <c r="E74" s="57"/>
      <c r="F74" s="57"/>
      <c r="I74" s="57"/>
    </row>
    <row r="75" spans="1:9" ht="12.75">
      <c r="A75" s="25" t="s">
        <v>59</v>
      </c>
      <c r="B75" s="27">
        <v>90434.3</v>
      </c>
      <c r="C75" s="29">
        <v>73652.7</v>
      </c>
      <c r="D75" s="28">
        <f t="shared" si="4"/>
        <v>81.44332404850813</v>
      </c>
      <c r="E75" s="57"/>
      <c r="F75" s="57"/>
      <c r="I75" s="57"/>
    </row>
    <row r="76" spans="1:9" ht="12.75">
      <c r="A76" s="25" t="s">
        <v>60</v>
      </c>
      <c r="B76" s="27">
        <v>22795.2</v>
      </c>
      <c r="C76" s="29">
        <v>11007.7</v>
      </c>
      <c r="D76" s="28">
        <f t="shared" si="4"/>
        <v>48.28955218642522</v>
      </c>
      <c r="E76" s="57"/>
      <c r="F76" s="57"/>
      <c r="I76" s="57"/>
    </row>
    <row r="77" spans="1:9" ht="12.75">
      <c r="A77" s="23" t="s">
        <v>35</v>
      </c>
      <c r="B77" s="21">
        <f>B78+B79+B80</f>
        <v>10392</v>
      </c>
      <c r="C77" s="21">
        <f>C78+C79+C80</f>
        <v>737.4000000000001</v>
      </c>
      <c r="D77" s="22">
        <f>C77/B77*100</f>
        <v>7.0958429561200935</v>
      </c>
      <c r="E77" s="57"/>
      <c r="F77" s="57"/>
      <c r="I77" s="57"/>
    </row>
    <row r="78" spans="1:9" ht="12.75">
      <c r="A78" s="25" t="s">
        <v>87</v>
      </c>
      <c r="B78" s="26">
        <v>1085</v>
      </c>
      <c r="C78" s="26">
        <v>531.1</v>
      </c>
      <c r="D78" s="28">
        <f t="shared" si="4"/>
        <v>48.94930875576037</v>
      </c>
      <c r="E78" s="62"/>
      <c r="F78" s="62"/>
      <c r="I78" s="57"/>
    </row>
    <row r="79" spans="1:9" ht="12.75">
      <c r="A79" s="25" t="s">
        <v>96</v>
      </c>
      <c r="B79" s="26">
        <v>9307</v>
      </c>
      <c r="C79" s="26">
        <v>206.3</v>
      </c>
      <c r="D79" s="28">
        <f t="shared" si="4"/>
        <v>2.21661115289567</v>
      </c>
      <c r="E79" s="62"/>
      <c r="F79" s="62"/>
      <c r="I79" s="57"/>
    </row>
    <row r="80" spans="1:10" ht="12.75">
      <c r="A80" s="25" t="s">
        <v>86</v>
      </c>
      <c r="B80" s="26">
        <v>0</v>
      </c>
      <c r="C80" s="26">
        <v>0</v>
      </c>
      <c r="D80" s="28" t="e">
        <f t="shared" si="4"/>
        <v>#DIV/0!</v>
      </c>
      <c r="E80" s="57"/>
      <c r="F80" s="57"/>
      <c r="I80" s="56"/>
      <c r="J80" s="55"/>
    </row>
    <row r="81" spans="1:9" ht="12.75">
      <c r="A81" s="23" t="s">
        <v>36</v>
      </c>
      <c r="B81" s="21">
        <f>B82</f>
        <v>3160</v>
      </c>
      <c r="C81" s="21">
        <f>C82</f>
        <v>1862.7</v>
      </c>
      <c r="D81" s="22">
        <f t="shared" si="4"/>
        <v>58.946202531645575</v>
      </c>
      <c r="E81" s="57"/>
      <c r="F81" s="57"/>
      <c r="I81" s="57"/>
    </row>
    <row r="82" spans="1:9" ht="12.75">
      <c r="A82" s="25" t="s">
        <v>99</v>
      </c>
      <c r="B82" s="26">
        <v>3160</v>
      </c>
      <c r="C82" s="26">
        <v>1862.7</v>
      </c>
      <c r="D82" s="28">
        <f t="shared" si="4"/>
        <v>58.946202531645575</v>
      </c>
      <c r="E82" s="57"/>
      <c r="F82" s="57"/>
      <c r="I82" s="57"/>
    </row>
    <row r="83" spans="1:9" ht="12.75">
      <c r="A83" s="58" t="s">
        <v>28</v>
      </c>
      <c r="B83" s="59">
        <f>B35+B44+B46+B49+B55+B60+B66+B71+B77+B81</f>
        <v>1659646.8</v>
      </c>
      <c r="C83" s="59">
        <f>C35+C44+C46+C49+C55+C60+C66+C71+C77+C81</f>
        <v>773999.7000000001</v>
      </c>
      <c r="D83" s="60">
        <f t="shared" si="4"/>
        <v>46.63641083150946</v>
      </c>
      <c r="E83" s="57"/>
      <c r="F83" s="57"/>
      <c r="I83" s="57"/>
    </row>
    <row r="84" spans="1:9" ht="24">
      <c r="A84" s="23" t="s">
        <v>29</v>
      </c>
      <c r="B84" s="63">
        <f>B33-B83</f>
        <v>-27200</v>
      </c>
      <c r="C84" s="63">
        <f>C33-C83</f>
        <v>-7578.000000000116</v>
      </c>
      <c r="D84" s="22"/>
      <c r="E84" s="57"/>
      <c r="F84" s="57"/>
      <c r="I84" s="57"/>
    </row>
    <row r="85" spans="1:9" ht="12.75">
      <c r="A85" s="32"/>
      <c r="B85" s="33" t="s">
        <v>38</v>
      </c>
      <c r="C85" s="34"/>
      <c r="D85" s="7"/>
      <c r="E85" s="57"/>
      <c r="F85" s="56"/>
      <c r="G85" s="54"/>
      <c r="I85" s="57"/>
    </row>
    <row r="86" spans="1:10" ht="12.75">
      <c r="A86" s="35"/>
      <c r="B86" s="36"/>
      <c r="C86" s="37" t="s">
        <v>88</v>
      </c>
      <c r="D86" s="7"/>
      <c r="E86" s="57"/>
      <c r="F86" s="57"/>
      <c r="I86" s="56"/>
      <c r="J86" s="54"/>
    </row>
    <row r="87" spans="1:9" ht="22.5">
      <c r="A87" s="44" t="s">
        <v>1</v>
      </c>
      <c r="B87" s="42" t="s">
        <v>76</v>
      </c>
      <c r="C87" s="43" t="s">
        <v>32</v>
      </c>
      <c r="D87" s="7"/>
      <c r="E87" s="57"/>
      <c r="F87" s="57"/>
      <c r="I87" s="57"/>
    </row>
    <row r="88" spans="1:10" ht="24">
      <c r="A88" s="1" t="s">
        <v>30</v>
      </c>
      <c r="B88" s="6">
        <f>B89+B94</f>
        <v>27200</v>
      </c>
      <c r="C88" s="6">
        <f>C89+C94</f>
        <v>7578</v>
      </c>
      <c r="D88" s="7"/>
      <c r="E88" s="57"/>
      <c r="F88" s="57"/>
      <c r="I88" s="57"/>
      <c r="J88" s="53"/>
    </row>
    <row r="89" spans="1:4" ht="24">
      <c r="A89" s="38" t="s">
        <v>85</v>
      </c>
      <c r="B89" s="46">
        <f>B90</f>
        <v>0</v>
      </c>
      <c r="C89" s="46">
        <f>C90</f>
        <v>0</v>
      </c>
      <c r="D89" s="7"/>
    </row>
    <row r="90" spans="1:4" ht="24">
      <c r="A90" s="2" t="s">
        <v>65</v>
      </c>
      <c r="B90" s="3">
        <v>0</v>
      </c>
      <c r="C90" s="3">
        <v>0</v>
      </c>
      <c r="D90" s="15"/>
    </row>
    <row r="91" spans="1:4" ht="36">
      <c r="A91" s="2" t="s">
        <v>66</v>
      </c>
      <c r="B91" s="3">
        <v>0</v>
      </c>
      <c r="C91" s="3">
        <v>0</v>
      </c>
      <c r="D91" s="15"/>
    </row>
    <row r="92" spans="1:4" ht="36">
      <c r="A92" s="5" t="s">
        <v>67</v>
      </c>
      <c r="B92" s="3">
        <v>0</v>
      </c>
      <c r="C92" s="3">
        <v>0</v>
      </c>
      <c r="D92" s="7"/>
    </row>
    <row r="93" spans="1:4" ht="48">
      <c r="A93" s="5" t="s">
        <v>68</v>
      </c>
      <c r="B93" s="3">
        <v>0</v>
      </c>
      <c r="C93" s="3">
        <v>0</v>
      </c>
      <c r="D93" s="15"/>
    </row>
    <row r="94" spans="1:4" ht="12.75">
      <c r="A94" s="47" t="s">
        <v>73</v>
      </c>
      <c r="B94" s="46">
        <f>B95</f>
        <v>27200</v>
      </c>
      <c r="C94" s="46">
        <f>C95</f>
        <v>7578</v>
      </c>
      <c r="D94" s="15"/>
    </row>
    <row r="95" spans="1:4" ht="24">
      <c r="A95" s="5" t="s">
        <v>69</v>
      </c>
      <c r="B95" s="52">
        <f>B96+B100</f>
        <v>27200</v>
      </c>
      <c r="C95" s="4">
        <f>C96+C100</f>
        <v>7578</v>
      </c>
      <c r="D95" s="15"/>
    </row>
    <row r="96" spans="1:4" ht="12.75">
      <c r="A96" s="5" t="s">
        <v>77</v>
      </c>
      <c r="B96" s="52">
        <v>-1632446.8</v>
      </c>
      <c r="C96" s="4">
        <v>-783694.3</v>
      </c>
      <c r="D96" s="15"/>
    </row>
    <row r="97" spans="1:4" ht="12.75">
      <c r="A97" s="5" t="s">
        <v>78</v>
      </c>
      <c r="B97" s="52">
        <v>-1632446.8</v>
      </c>
      <c r="C97" s="4">
        <v>-783694.3</v>
      </c>
      <c r="D97" s="7"/>
    </row>
    <row r="98" spans="1:4" ht="24.75">
      <c r="A98" s="5" t="s">
        <v>79</v>
      </c>
      <c r="B98" s="52">
        <v>-1632446.8</v>
      </c>
      <c r="C98" s="4">
        <v>-783694.3</v>
      </c>
      <c r="D98" s="45"/>
    </row>
    <row r="99" spans="1:4" ht="24.75">
      <c r="A99" s="5" t="s">
        <v>80</v>
      </c>
      <c r="B99" s="52">
        <v>-1632446.8</v>
      </c>
      <c r="C99" s="4">
        <v>-783694.3</v>
      </c>
      <c r="D99" s="45"/>
    </row>
    <row r="100" spans="1:4" ht="15">
      <c r="A100" s="5" t="s">
        <v>70</v>
      </c>
      <c r="B100" s="52">
        <v>1659646.8</v>
      </c>
      <c r="C100" s="4">
        <v>791272.3</v>
      </c>
      <c r="D100" s="45"/>
    </row>
    <row r="101" spans="1:4" ht="15">
      <c r="A101" s="5" t="s">
        <v>71</v>
      </c>
      <c r="B101" s="52">
        <v>1659646.8</v>
      </c>
      <c r="C101" s="4">
        <v>791272.3</v>
      </c>
      <c r="D101" s="45"/>
    </row>
    <row r="102" spans="1:4" ht="24.75">
      <c r="A102" s="5" t="s">
        <v>74</v>
      </c>
      <c r="B102" s="52">
        <v>1659646.8</v>
      </c>
      <c r="C102" s="4">
        <v>791272.3</v>
      </c>
      <c r="D102" s="45"/>
    </row>
    <row r="103" spans="1:4" ht="24.75">
      <c r="A103" s="5" t="s">
        <v>72</v>
      </c>
      <c r="B103" s="52">
        <v>1659646.8</v>
      </c>
      <c r="C103" s="4">
        <v>791272.3</v>
      </c>
      <c r="D103" s="45"/>
    </row>
  </sheetData>
  <sheetProtection/>
  <mergeCells count="3">
    <mergeCell ref="A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zoomScalePageLayoutView="0" workbookViewId="0" topLeftCell="A1">
      <selection activeCell="B110" sqref="B110"/>
    </sheetView>
  </sheetViews>
  <sheetFormatPr defaultColWidth="9.00390625" defaultRowHeight="12.75"/>
  <cols>
    <col min="1" max="1" width="46.25390625" style="0" customWidth="1"/>
    <col min="2" max="3" width="20.25390625" style="0" customWidth="1"/>
    <col min="4" max="4" width="13.75390625" style="0" customWidth="1"/>
    <col min="6" max="6" width="10.125" style="0" bestFit="1" customWidth="1"/>
    <col min="7" max="7" width="10.75390625" style="0" bestFit="1" customWidth="1"/>
    <col min="9" max="9" width="11.75390625" style="0" bestFit="1" customWidth="1"/>
    <col min="10" max="10" width="12.00390625" style="0" customWidth="1"/>
  </cols>
  <sheetData>
    <row r="1" spans="1:4" ht="15.75">
      <c r="A1" s="85" t="s">
        <v>39</v>
      </c>
      <c r="B1" s="86"/>
      <c r="C1" s="86"/>
      <c r="D1" s="86"/>
    </row>
    <row r="2" spans="1:4" ht="15.75">
      <c r="A2" s="87" t="s">
        <v>90</v>
      </c>
      <c r="B2" s="88"/>
      <c r="C2" s="88"/>
      <c r="D2" s="88"/>
    </row>
    <row r="3" spans="1:4" ht="15.75">
      <c r="A3" s="89" t="s">
        <v>109</v>
      </c>
      <c r="B3" s="88"/>
      <c r="C3" s="88"/>
      <c r="D3" s="88"/>
    </row>
    <row r="4" spans="1:4" ht="15.75" thickBot="1">
      <c r="A4" s="8"/>
      <c r="B4" s="9"/>
      <c r="C4" s="10"/>
      <c r="D4" s="7" t="s">
        <v>61</v>
      </c>
    </row>
    <row r="5" spans="1:4" ht="15.75" thickBot="1">
      <c r="A5" s="11" t="s">
        <v>1</v>
      </c>
      <c r="B5" s="12" t="s">
        <v>31</v>
      </c>
      <c r="C5" s="13" t="s">
        <v>32</v>
      </c>
      <c r="D5" s="14" t="s">
        <v>17</v>
      </c>
    </row>
    <row r="6" spans="1:4" ht="13.5" thickBot="1">
      <c r="A6" s="16">
        <v>1</v>
      </c>
      <c r="B6" s="17">
        <v>2</v>
      </c>
      <c r="C6" s="18">
        <v>3</v>
      </c>
      <c r="D6" s="19">
        <v>4</v>
      </c>
    </row>
    <row r="7" spans="1:4" ht="12.75">
      <c r="A7" s="20" t="s">
        <v>18</v>
      </c>
      <c r="B7" s="21">
        <f>B8+B11+B12+B16+B17+B18+B20+B21+B22+B23+B10</f>
        <v>240885.3</v>
      </c>
      <c r="C7" s="21">
        <f>C8+C11+C12+C16+C17+C18+C20+C21+C22+C23+C10</f>
        <v>155698.50000000006</v>
      </c>
      <c r="D7" s="22">
        <f>C7/B7*100</f>
        <v>64.63594914260025</v>
      </c>
    </row>
    <row r="8" spans="1:4" ht="12.75">
      <c r="A8" s="23" t="s">
        <v>15</v>
      </c>
      <c r="B8" s="24">
        <f>B9</f>
        <v>138787</v>
      </c>
      <c r="C8" s="24">
        <f>C9</f>
        <v>90286.8</v>
      </c>
      <c r="D8" s="22">
        <f>C8/B8*100</f>
        <v>65.0542197756274</v>
      </c>
    </row>
    <row r="9" spans="1:4" ht="12.75">
      <c r="A9" s="25" t="s">
        <v>0</v>
      </c>
      <c r="B9" s="26">
        <v>138787</v>
      </c>
      <c r="C9" s="27">
        <v>90286.8</v>
      </c>
      <c r="D9" s="28">
        <f>C9/B9*100</f>
        <v>65.0542197756274</v>
      </c>
    </row>
    <row r="10" spans="1:4" ht="12.75">
      <c r="A10" s="23" t="s">
        <v>93</v>
      </c>
      <c r="B10" s="49">
        <v>15650</v>
      </c>
      <c r="C10" s="50">
        <v>10047.6</v>
      </c>
      <c r="D10" s="28">
        <f>C10/B10*100</f>
        <v>64.20191693290735</v>
      </c>
    </row>
    <row r="11" spans="1:4" ht="12.75">
      <c r="A11" s="23" t="s">
        <v>2</v>
      </c>
      <c r="B11" s="21">
        <v>28380</v>
      </c>
      <c r="C11" s="30">
        <v>18771.4</v>
      </c>
      <c r="D11" s="22">
        <f aca="true" t="shared" si="0" ref="D11:D21">C11/B11*100</f>
        <v>66.1430584918957</v>
      </c>
    </row>
    <row r="12" spans="1:4" ht="12.75">
      <c r="A12" s="23" t="s">
        <v>3</v>
      </c>
      <c r="B12" s="21">
        <f>B13+B14+B15</f>
        <v>16845</v>
      </c>
      <c r="C12" s="21">
        <f>C13+C14+C15</f>
        <v>8455.9</v>
      </c>
      <c r="D12" s="22">
        <f t="shared" si="0"/>
        <v>50.1982784208964</v>
      </c>
    </row>
    <row r="13" spans="1:4" ht="12.75">
      <c r="A13" s="25" t="s">
        <v>95</v>
      </c>
      <c r="B13" s="26">
        <v>2100</v>
      </c>
      <c r="C13" s="26">
        <v>305</v>
      </c>
      <c r="D13" s="22">
        <f t="shared" si="0"/>
        <v>14.523809523809526</v>
      </c>
    </row>
    <row r="14" spans="1:4" ht="12.75">
      <c r="A14" s="25" t="s">
        <v>8</v>
      </c>
      <c r="B14" s="26">
        <v>545</v>
      </c>
      <c r="C14" s="26">
        <v>119.1</v>
      </c>
      <c r="D14" s="22">
        <f t="shared" si="0"/>
        <v>21.853211009174313</v>
      </c>
    </row>
    <row r="15" spans="1:4" ht="12.75">
      <c r="A15" s="25" t="s">
        <v>94</v>
      </c>
      <c r="B15" s="26">
        <v>14200</v>
      </c>
      <c r="C15" s="26">
        <v>8031.8</v>
      </c>
      <c r="D15" s="22">
        <f t="shared" si="0"/>
        <v>56.56197183098591</v>
      </c>
    </row>
    <row r="16" spans="1:4" ht="12.75">
      <c r="A16" s="23" t="s">
        <v>19</v>
      </c>
      <c r="B16" s="21">
        <v>3100</v>
      </c>
      <c r="C16" s="31">
        <v>1862.1</v>
      </c>
      <c r="D16" s="22">
        <f t="shared" si="0"/>
        <v>60.067741935483866</v>
      </c>
    </row>
    <row r="17" spans="1:4" ht="36">
      <c r="A17" s="23" t="s">
        <v>37</v>
      </c>
      <c r="B17" s="21">
        <v>31246</v>
      </c>
      <c r="C17" s="31">
        <v>20255.7</v>
      </c>
      <c r="D17" s="22">
        <f t="shared" si="0"/>
        <v>64.826537796838</v>
      </c>
    </row>
    <row r="18" spans="1:4" ht="24">
      <c r="A18" s="23" t="s">
        <v>9</v>
      </c>
      <c r="B18" s="21">
        <f>B19</f>
        <v>747</v>
      </c>
      <c r="C18" s="21">
        <f>C19</f>
        <v>460.7</v>
      </c>
      <c r="D18" s="22">
        <f t="shared" si="0"/>
        <v>61.67336010709504</v>
      </c>
    </row>
    <row r="19" spans="1:4" ht="12.75">
      <c r="A19" s="25" t="s">
        <v>10</v>
      </c>
      <c r="B19" s="26">
        <v>747</v>
      </c>
      <c r="C19" s="29">
        <v>460.7</v>
      </c>
      <c r="D19" s="28">
        <f t="shared" si="0"/>
        <v>61.67336010709504</v>
      </c>
    </row>
    <row r="20" spans="1:4" ht="24">
      <c r="A20" s="23" t="s">
        <v>11</v>
      </c>
      <c r="B20" s="21">
        <v>2420</v>
      </c>
      <c r="C20" s="31">
        <v>1437.7</v>
      </c>
      <c r="D20" s="22">
        <f t="shared" si="0"/>
        <v>59.409090909090914</v>
      </c>
    </row>
    <row r="21" spans="1:4" ht="24">
      <c r="A21" s="23" t="s">
        <v>20</v>
      </c>
      <c r="B21" s="21">
        <v>1100</v>
      </c>
      <c r="C21" s="30">
        <v>2388.2</v>
      </c>
      <c r="D21" s="22">
        <f t="shared" si="0"/>
        <v>217.10909090909087</v>
      </c>
    </row>
    <row r="22" spans="1:4" ht="12.75">
      <c r="A22" s="23" t="s">
        <v>21</v>
      </c>
      <c r="B22" s="21">
        <v>600</v>
      </c>
      <c r="C22" s="30">
        <v>161</v>
      </c>
      <c r="D22" s="22">
        <f>C22/B22*100</f>
        <v>26.833333333333332</v>
      </c>
    </row>
    <row r="23" spans="1:4" ht="12.75">
      <c r="A23" s="23" t="s">
        <v>4</v>
      </c>
      <c r="B23" s="21">
        <v>2010.3</v>
      </c>
      <c r="C23" s="30">
        <v>1571.4</v>
      </c>
      <c r="D23" s="22">
        <f>C23/B23*100</f>
        <v>78.1674376958663</v>
      </c>
    </row>
    <row r="24" spans="1:4" ht="12.75">
      <c r="A24" s="23" t="s">
        <v>16</v>
      </c>
      <c r="B24" s="21">
        <f>B25+B31+B32+B30</f>
        <v>1403501.5999999999</v>
      </c>
      <c r="C24" s="21">
        <f>C25+C31+C32+C30</f>
        <v>734729.2</v>
      </c>
      <c r="D24" s="22">
        <f aca="true" t="shared" si="1" ref="D24:D32">C24/B24*100</f>
        <v>52.34972300708457</v>
      </c>
    </row>
    <row r="25" spans="1:4" ht="36">
      <c r="A25" s="25" t="s">
        <v>22</v>
      </c>
      <c r="B25" s="26">
        <f>B26+B27+B28+B29</f>
        <v>1379891.4999999998</v>
      </c>
      <c r="C25" s="26">
        <f>C26+C27+C28+C29</f>
        <v>733692.2</v>
      </c>
      <c r="D25" s="28">
        <f t="shared" si="1"/>
        <v>53.170281866364135</v>
      </c>
    </row>
    <row r="26" spans="1:4" ht="24">
      <c r="A26" s="25" t="s">
        <v>23</v>
      </c>
      <c r="B26" s="26">
        <v>394268.3</v>
      </c>
      <c r="C26" s="29">
        <v>265231</v>
      </c>
      <c r="D26" s="28">
        <f t="shared" si="1"/>
        <v>67.27170305094272</v>
      </c>
    </row>
    <row r="27" spans="1:4" ht="24">
      <c r="A27" s="25" t="s">
        <v>24</v>
      </c>
      <c r="B27" s="26">
        <v>246745.8</v>
      </c>
      <c r="C27" s="29">
        <v>42981.8</v>
      </c>
      <c r="D27" s="28">
        <f t="shared" si="1"/>
        <v>17.419465701138584</v>
      </c>
    </row>
    <row r="28" spans="1:4" ht="24">
      <c r="A28" s="25" t="s">
        <v>25</v>
      </c>
      <c r="B28" s="26">
        <v>721308.2</v>
      </c>
      <c r="C28" s="29">
        <v>413302.2</v>
      </c>
      <c r="D28" s="28">
        <f t="shared" si="1"/>
        <v>57.29897428034231</v>
      </c>
    </row>
    <row r="29" spans="1:4" ht="12.75">
      <c r="A29" s="25" t="s">
        <v>26</v>
      </c>
      <c r="B29" s="26">
        <v>17569.2</v>
      </c>
      <c r="C29" s="29">
        <v>12177.2</v>
      </c>
      <c r="D29" s="28">
        <f t="shared" si="1"/>
        <v>69.3099287389295</v>
      </c>
    </row>
    <row r="30" spans="1:4" ht="27" customHeight="1">
      <c r="A30" s="25" t="s">
        <v>104</v>
      </c>
      <c r="B30" s="26">
        <v>139.1</v>
      </c>
      <c r="C30" s="29">
        <v>139.1</v>
      </c>
      <c r="D30" s="28">
        <f t="shared" si="1"/>
        <v>100</v>
      </c>
    </row>
    <row r="31" spans="1:4" ht="17.25" customHeight="1">
      <c r="A31" s="25" t="s">
        <v>62</v>
      </c>
      <c r="B31" s="26">
        <v>23471</v>
      </c>
      <c r="C31" s="29">
        <v>898.1</v>
      </c>
      <c r="D31" s="28">
        <f t="shared" si="1"/>
        <v>3.8264240978228456</v>
      </c>
    </row>
    <row r="32" spans="1:4" ht="48">
      <c r="A32" s="25" t="s">
        <v>63</v>
      </c>
      <c r="B32" s="26"/>
      <c r="C32" s="29">
        <v>-0.2</v>
      </c>
      <c r="D32" s="28" t="e">
        <f t="shared" si="1"/>
        <v>#DIV/0!</v>
      </c>
    </row>
    <row r="33" spans="1:4" ht="12.75">
      <c r="A33" s="58" t="s">
        <v>27</v>
      </c>
      <c r="B33" s="59">
        <f>B7+B24</f>
        <v>1644386.9</v>
      </c>
      <c r="C33" s="59">
        <f>C7+C24</f>
        <v>890427.7</v>
      </c>
      <c r="D33" s="60">
        <f>C33/B33*100</f>
        <v>54.14952527291479</v>
      </c>
    </row>
    <row r="34" spans="1:4" ht="12.75">
      <c r="A34" s="39"/>
      <c r="B34" s="40"/>
      <c r="C34" s="40"/>
      <c r="D34" s="41"/>
    </row>
    <row r="35" spans="1:4" ht="12.75">
      <c r="A35" s="39" t="s">
        <v>12</v>
      </c>
      <c r="B35" s="31">
        <f>SUM(B36:B43)</f>
        <v>103161</v>
      </c>
      <c r="C35" s="31">
        <f>SUM(C36:C43)</f>
        <v>69809.7</v>
      </c>
      <c r="D35" s="41">
        <f aca="true" t="shared" si="2" ref="D35:D41">C35/B35*100</f>
        <v>67.67063134324017</v>
      </c>
    </row>
    <row r="36" spans="1:9" ht="24">
      <c r="A36" s="25" t="s">
        <v>40</v>
      </c>
      <c r="B36" s="27">
        <v>2080</v>
      </c>
      <c r="C36" s="29">
        <v>1430.6</v>
      </c>
      <c r="D36" s="28">
        <f t="shared" si="2"/>
        <v>68.77884615384615</v>
      </c>
      <c r="I36" s="57"/>
    </row>
    <row r="37" spans="1:9" ht="36">
      <c r="A37" s="25" t="s">
        <v>41</v>
      </c>
      <c r="B37" s="27">
        <v>1990</v>
      </c>
      <c r="C37" s="29">
        <v>1223.8</v>
      </c>
      <c r="D37" s="28">
        <f t="shared" si="2"/>
        <v>61.497487437185924</v>
      </c>
      <c r="I37" s="57"/>
    </row>
    <row r="38" spans="1:9" ht="36">
      <c r="A38" s="25" t="s">
        <v>42</v>
      </c>
      <c r="B38" s="27">
        <v>75180</v>
      </c>
      <c r="C38" s="29">
        <v>51729</v>
      </c>
      <c r="D38" s="28">
        <f t="shared" si="2"/>
        <v>68.80686352753392</v>
      </c>
      <c r="G38" s="53"/>
      <c r="I38" s="57"/>
    </row>
    <row r="39" spans="1:9" ht="12.75">
      <c r="A39" s="25" t="s">
        <v>84</v>
      </c>
      <c r="B39" s="27">
        <v>0.5</v>
      </c>
      <c r="C39" s="29">
        <v>0</v>
      </c>
      <c r="D39" s="28">
        <f t="shared" si="2"/>
        <v>0</v>
      </c>
      <c r="G39" s="53"/>
      <c r="I39" s="57"/>
    </row>
    <row r="40" spans="1:9" ht="36">
      <c r="A40" s="25" t="s">
        <v>43</v>
      </c>
      <c r="B40" s="27">
        <v>9725</v>
      </c>
      <c r="C40" s="29">
        <v>6568.6</v>
      </c>
      <c r="D40" s="28">
        <f t="shared" si="2"/>
        <v>67.54344473007713</v>
      </c>
      <c r="G40" s="53"/>
      <c r="I40" s="57"/>
    </row>
    <row r="41" spans="1:9" ht="12.75">
      <c r="A41" s="25" t="s">
        <v>91</v>
      </c>
      <c r="B41" s="27">
        <v>30</v>
      </c>
      <c r="C41" s="29">
        <v>0</v>
      </c>
      <c r="D41" s="28">
        <f t="shared" si="2"/>
        <v>0</v>
      </c>
      <c r="G41" s="53"/>
      <c r="I41" s="57"/>
    </row>
    <row r="42" spans="1:9" ht="12.75">
      <c r="A42" s="25" t="s">
        <v>44</v>
      </c>
      <c r="B42" s="27">
        <v>300</v>
      </c>
      <c r="C42" s="29">
        <v>0</v>
      </c>
      <c r="D42" s="28">
        <v>0</v>
      </c>
      <c r="G42" s="53"/>
      <c r="I42" s="57"/>
    </row>
    <row r="43" spans="1:10" ht="12.75">
      <c r="A43" s="25" t="s">
        <v>45</v>
      </c>
      <c r="B43" s="27">
        <v>13855.5</v>
      </c>
      <c r="C43" s="29">
        <v>8857.7</v>
      </c>
      <c r="D43" s="28">
        <f aca="true" t="shared" si="3" ref="D43:D70">C43/B43*100</f>
        <v>63.92912561798564</v>
      </c>
      <c r="G43" s="53"/>
      <c r="I43" s="56"/>
      <c r="J43" s="54"/>
    </row>
    <row r="44" spans="1:9" ht="12.75">
      <c r="A44" s="23" t="s">
        <v>33</v>
      </c>
      <c r="B44" s="21">
        <f>B45</f>
        <v>1464.7</v>
      </c>
      <c r="C44" s="21">
        <f>C45</f>
        <v>755.5</v>
      </c>
      <c r="D44" s="22">
        <f t="shared" si="3"/>
        <v>51.580528435857175</v>
      </c>
      <c r="G44" s="53"/>
      <c r="I44" s="57"/>
    </row>
    <row r="45" spans="1:11" ht="12.75">
      <c r="A45" s="25" t="s">
        <v>46</v>
      </c>
      <c r="B45" s="26">
        <v>1464.7</v>
      </c>
      <c r="C45" s="29">
        <v>755.5</v>
      </c>
      <c r="D45" s="22">
        <f t="shared" si="3"/>
        <v>51.580528435857175</v>
      </c>
      <c r="G45" s="53"/>
      <c r="I45" s="56"/>
      <c r="J45" s="55"/>
      <c r="K45" s="55"/>
    </row>
    <row r="46" spans="1:9" ht="24">
      <c r="A46" s="23" t="s">
        <v>13</v>
      </c>
      <c r="B46" s="31">
        <f>B47+B48</f>
        <v>39973.1</v>
      </c>
      <c r="C46" s="31">
        <f>C47+C48</f>
        <v>3668.5</v>
      </c>
      <c r="D46" s="22">
        <f t="shared" si="3"/>
        <v>9.177421816171377</v>
      </c>
      <c r="G46" s="53"/>
      <c r="I46" s="57"/>
    </row>
    <row r="47" spans="1:9" ht="12" customHeight="1">
      <c r="A47" s="51" t="s">
        <v>97</v>
      </c>
      <c r="B47" s="27">
        <v>7077.1</v>
      </c>
      <c r="C47" s="29">
        <v>3477.4</v>
      </c>
      <c r="D47" s="28">
        <f t="shared" si="3"/>
        <v>49.13594551440561</v>
      </c>
      <c r="G47" s="53"/>
      <c r="I47" s="57"/>
    </row>
    <row r="48" spans="1:9" ht="23.25" customHeight="1">
      <c r="A48" s="51" t="s">
        <v>98</v>
      </c>
      <c r="B48" s="27">
        <v>32896</v>
      </c>
      <c r="C48" s="29">
        <v>191.1</v>
      </c>
      <c r="D48" s="28">
        <f t="shared" si="3"/>
        <v>0.5809216926070039</v>
      </c>
      <c r="G48" s="54"/>
      <c r="I48" s="57"/>
    </row>
    <row r="49" spans="1:9" ht="12.75">
      <c r="A49" s="23" t="s">
        <v>14</v>
      </c>
      <c r="B49" s="31">
        <f>SUM(B50:B54)</f>
        <v>212684.50000000003</v>
      </c>
      <c r="C49" s="31">
        <f>SUM(C50:C54)</f>
        <v>58144.8</v>
      </c>
      <c r="D49" s="22">
        <f t="shared" si="3"/>
        <v>27.33852255335955</v>
      </c>
      <c r="I49" s="57"/>
    </row>
    <row r="50" spans="1:9" ht="12.75">
      <c r="A50" s="25" t="s">
        <v>64</v>
      </c>
      <c r="B50" s="27">
        <v>51005</v>
      </c>
      <c r="C50" s="29">
        <v>11798.9</v>
      </c>
      <c r="D50" s="28">
        <f t="shared" si="3"/>
        <v>23.132830114694634</v>
      </c>
      <c r="I50" s="57"/>
    </row>
    <row r="51" spans="1:9" ht="12.75">
      <c r="A51" s="25" t="s">
        <v>102</v>
      </c>
      <c r="B51" s="27">
        <v>123.3</v>
      </c>
      <c r="C51" s="29">
        <v>0</v>
      </c>
      <c r="D51" s="28">
        <f t="shared" si="3"/>
        <v>0</v>
      </c>
      <c r="I51" s="57"/>
    </row>
    <row r="52" spans="1:10" ht="12.75">
      <c r="A52" s="25" t="s">
        <v>47</v>
      </c>
      <c r="B52" s="27">
        <v>23930</v>
      </c>
      <c r="C52" s="29">
        <v>16704.5</v>
      </c>
      <c r="D52" s="28">
        <f t="shared" si="3"/>
        <v>69.80568324279147</v>
      </c>
      <c r="I52" s="56"/>
      <c r="J52" s="55"/>
    </row>
    <row r="53" spans="1:9" ht="12.75">
      <c r="A53" s="25" t="s">
        <v>89</v>
      </c>
      <c r="B53" s="27">
        <v>115559.6</v>
      </c>
      <c r="C53" s="29">
        <v>24215.7</v>
      </c>
      <c r="D53" s="28">
        <f t="shared" si="3"/>
        <v>20.955160800141226</v>
      </c>
      <c r="I53" s="57"/>
    </row>
    <row r="54" spans="1:10" ht="12.75">
      <c r="A54" s="25" t="s">
        <v>48</v>
      </c>
      <c r="B54" s="27">
        <v>22066.6</v>
      </c>
      <c r="C54" s="29">
        <v>5425.7</v>
      </c>
      <c r="D54" s="28">
        <f t="shared" si="3"/>
        <v>24.587838633953577</v>
      </c>
      <c r="I54" s="57"/>
      <c r="J54" s="53"/>
    </row>
    <row r="55" spans="1:10" ht="12.75">
      <c r="A55" s="23" t="s">
        <v>5</v>
      </c>
      <c r="B55" s="31">
        <f>SUM(B56:B59)</f>
        <v>210281.2</v>
      </c>
      <c r="C55" s="31">
        <f>SUM(C56:C59)</f>
        <v>65978.1</v>
      </c>
      <c r="D55" s="22">
        <f t="shared" si="3"/>
        <v>31.376128726676473</v>
      </c>
      <c r="I55" s="57"/>
      <c r="J55" s="53"/>
    </row>
    <row r="56" spans="1:10" ht="12.75">
      <c r="A56" s="25" t="s">
        <v>49</v>
      </c>
      <c r="B56" s="27">
        <v>973.6</v>
      </c>
      <c r="C56" s="29">
        <v>634.7</v>
      </c>
      <c r="D56" s="28">
        <f t="shared" si="3"/>
        <v>65.19104354971242</v>
      </c>
      <c r="I56" s="57"/>
      <c r="J56" s="53"/>
    </row>
    <row r="57" spans="1:10" ht="12.75">
      <c r="A57" s="25" t="s">
        <v>50</v>
      </c>
      <c r="B57" s="27">
        <v>144678.5</v>
      </c>
      <c r="C57" s="29">
        <v>45038</v>
      </c>
      <c r="D57" s="28">
        <f t="shared" si="3"/>
        <v>31.12971174016872</v>
      </c>
      <c r="I57" s="57"/>
      <c r="J57" s="53"/>
    </row>
    <row r="58" spans="1:10" ht="12.75">
      <c r="A58" s="25" t="s">
        <v>81</v>
      </c>
      <c r="B58" s="27">
        <v>57040.1</v>
      </c>
      <c r="C58" s="29">
        <v>15393.3</v>
      </c>
      <c r="D58" s="28">
        <f t="shared" si="3"/>
        <v>26.986804020329558</v>
      </c>
      <c r="I58" s="56"/>
      <c r="J58" s="54"/>
    </row>
    <row r="59" spans="1:9" ht="24">
      <c r="A59" s="25" t="s">
        <v>92</v>
      </c>
      <c r="B59" s="27">
        <v>7589</v>
      </c>
      <c r="C59" s="29">
        <v>4912.1</v>
      </c>
      <c r="D59" s="28">
        <f t="shared" si="3"/>
        <v>64.72657794175781</v>
      </c>
      <c r="I59" s="57"/>
    </row>
    <row r="60" spans="1:9" ht="12.75">
      <c r="A60" s="23" t="s">
        <v>110</v>
      </c>
      <c r="B60" s="31">
        <f>B61</f>
        <v>13130</v>
      </c>
      <c r="C60" s="31">
        <f>C61</f>
        <v>0</v>
      </c>
      <c r="D60" s="22">
        <f t="shared" si="3"/>
        <v>0</v>
      </c>
      <c r="I60" s="57"/>
    </row>
    <row r="61" spans="1:9" ht="12.75">
      <c r="A61" s="25" t="s">
        <v>111</v>
      </c>
      <c r="B61" s="27">
        <v>13130</v>
      </c>
      <c r="C61" s="29">
        <v>0</v>
      </c>
      <c r="D61" s="28">
        <f t="shared" si="3"/>
        <v>0</v>
      </c>
      <c r="I61" s="57"/>
    </row>
    <row r="62" spans="1:10" ht="12.75">
      <c r="A62" s="23" t="s">
        <v>6</v>
      </c>
      <c r="B62" s="31">
        <f>SUM(B63:B67)</f>
        <v>678766.2</v>
      </c>
      <c r="C62" s="31">
        <f>SUM(C63:C67)</f>
        <v>424792</v>
      </c>
      <c r="D62" s="22">
        <f t="shared" si="3"/>
        <v>62.58296302909603</v>
      </c>
      <c r="I62" s="57"/>
      <c r="J62" s="53"/>
    </row>
    <row r="63" spans="1:10" ht="12.75">
      <c r="A63" s="25" t="s">
        <v>51</v>
      </c>
      <c r="B63" s="27">
        <v>193179.3</v>
      </c>
      <c r="C63" s="29">
        <v>110409.6</v>
      </c>
      <c r="D63" s="28">
        <f t="shared" si="3"/>
        <v>57.153949724427</v>
      </c>
      <c r="I63" s="57"/>
      <c r="J63" s="53"/>
    </row>
    <row r="64" spans="1:10" ht="12.75">
      <c r="A64" s="25" t="s">
        <v>52</v>
      </c>
      <c r="B64" s="27">
        <v>386697.1</v>
      </c>
      <c r="C64" s="29">
        <v>243863.8</v>
      </c>
      <c r="D64" s="28">
        <f t="shared" si="3"/>
        <v>63.063260624400854</v>
      </c>
      <c r="I64" s="57"/>
      <c r="J64" s="53"/>
    </row>
    <row r="65" spans="1:10" ht="12.75">
      <c r="A65" s="25" t="s">
        <v>75</v>
      </c>
      <c r="B65" s="27">
        <v>71098.9</v>
      </c>
      <c r="C65" s="29">
        <v>50376.6</v>
      </c>
      <c r="D65" s="28">
        <f t="shared" si="3"/>
        <v>70.85426075508904</v>
      </c>
      <c r="I65" s="57"/>
      <c r="J65" s="53"/>
    </row>
    <row r="66" spans="1:10" ht="12.75">
      <c r="A66" s="25" t="s">
        <v>100</v>
      </c>
      <c r="B66" s="27">
        <v>497</v>
      </c>
      <c r="C66" s="29">
        <v>402.2</v>
      </c>
      <c r="D66" s="28">
        <f t="shared" si="3"/>
        <v>80.92555331991952</v>
      </c>
      <c r="E66" s="61"/>
      <c r="F66" s="61"/>
      <c r="I66" s="56"/>
      <c r="J66" s="54"/>
    </row>
    <row r="67" spans="1:9" ht="12.75">
      <c r="A67" s="25" t="s">
        <v>53</v>
      </c>
      <c r="B67" s="27">
        <v>27293.9</v>
      </c>
      <c r="C67" s="29">
        <v>19739.8</v>
      </c>
      <c r="D67" s="28">
        <f t="shared" si="3"/>
        <v>72.3231198179813</v>
      </c>
      <c r="I67" s="57"/>
    </row>
    <row r="68" spans="1:10" ht="12.75">
      <c r="A68" s="23" t="s">
        <v>34</v>
      </c>
      <c r="B68" s="31">
        <f>SUM(B69:B70)</f>
        <v>150317.8</v>
      </c>
      <c r="C68" s="31">
        <f>SUM(C69:C70)</f>
        <v>101021.6</v>
      </c>
      <c r="D68" s="22">
        <f t="shared" si="3"/>
        <v>67.20534760354397</v>
      </c>
      <c r="E68" s="57"/>
      <c r="F68" s="57"/>
      <c r="I68" s="57"/>
      <c r="J68" s="53"/>
    </row>
    <row r="69" spans="1:10" ht="12.75">
      <c r="A69" s="25" t="s">
        <v>54</v>
      </c>
      <c r="B69" s="27">
        <v>113255.8</v>
      </c>
      <c r="C69" s="29">
        <v>75571.7</v>
      </c>
      <c r="D69" s="28">
        <f t="shared" si="3"/>
        <v>66.72656058232779</v>
      </c>
      <c r="E69" s="57"/>
      <c r="F69" s="57"/>
      <c r="I69" s="57"/>
      <c r="J69" s="53"/>
    </row>
    <row r="70" spans="1:10" ht="12.75">
      <c r="A70" s="25" t="s">
        <v>55</v>
      </c>
      <c r="B70" s="27">
        <v>37062</v>
      </c>
      <c r="C70" s="29">
        <v>25449.9</v>
      </c>
      <c r="D70" s="28">
        <f t="shared" si="3"/>
        <v>68.66844746640764</v>
      </c>
      <c r="E70" s="57"/>
      <c r="F70" s="56"/>
      <c r="G70" s="55"/>
      <c r="I70" s="57"/>
      <c r="J70" s="53"/>
    </row>
    <row r="71" spans="1:9" ht="12.75" customHeight="1" hidden="1">
      <c r="A71" s="23" t="s">
        <v>82</v>
      </c>
      <c r="B71" s="31">
        <f>B72</f>
        <v>0</v>
      </c>
      <c r="C71" s="31">
        <f>C72</f>
        <v>0</v>
      </c>
      <c r="D71" s="22">
        <v>0</v>
      </c>
      <c r="E71" s="57"/>
      <c r="F71" s="57"/>
      <c r="I71" s="57"/>
    </row>
    <row r="72" spans="1:9" ht="12.75" customHeight="1" hidden="1">
      <c r="A72" s="25" t="s">
        <v>83</v>
      </c>
      <c r="B72" s="27">
        <v>0</v>
      </c>
      <c r="C72" s="29">
        <v>0</v>
      </c>
      <c r="D72" s="28">
        <v>0</v>
      </c>
      <c r="E72" s="57"/>
      <c r="F72" s="57"/>
      <c r="I72" s="57"/>
    </row>
    <row r="73" spans="1:10" ht="12.75">
      <c r="A73" s="23" t="s">
        <v>7</v>
      </c>
      <c r="B73" s="31">
        <f>B74+B75+B76+B77+B78</f>
        <v>248256.40000000002</v>
      </c>
      <c r="C73" s="31">
        <f>C74+C75+C76+C77+C78</f>
        <v>157581.80000000002</v>
      </c>
      <c r="D73" s="22">
        <f aca="true" t="shared" si="4" ref="D73:D85">C73/B73*100</f>
        <v>63.47542299010217</v>
      </c>
      <c r="E73" s="57"/>
      <c r="F73" s="57"/>
      <c r="I73" s="57"/>
      <c r="J73" s="53"/>
    </row>
    <row r="74" spans="1:10" ht="12.75">
      <c r="A74" s="25" t="s">
        <v>56</v>
      </c>
      <c r="B74" s="27">
        <v>4800</v>
      </c>
      <c r="C74" s="29">
        <v>3381.5</v>
      </c>
      <c r="D74" s="28">
        <f t="shared" si="4"/>
        <v>70.44791666666667</v>
      </c>
      <c r="E74" s="57"/>
      <c r="F74" s="57"/>
      <c r="I74" s="57"/>
      <c r="J74" s="53"/>
    </row>
    <row r="75" spans="1:10" ht="12.75">
      <c r="A75" s="25" t="s">
        <v>57</v>
      </c>
      <c r="B75" s="27">
        <v>117902.2</v>
      </c>
      <c r="C75" s="29">
        <v>57789</v>
      </c>
      <c r="D75" s="28">
        <f t="shared" si="4"/>
        <v>49.014352573573696</v>
      </c>
      <c r="E75" s="57"/>
      <c r="F75" s="57"/>
      <c r="I75" s="56"/>
      <c r="J75" s="54"/>
    </row>
    <row r="76" spans="1:9" ht="12.75">
      <c r="A76" s="25" t="s">
        <v>58</v>
      </c>
      <c r="B76" s="27">
        <v>11114.2</v>
      </c>
      <c r="C76" s="29">
        <v>7442.4</v>
      </c>
      <c r="D76" s="28">
        <f t="shared" si="4"/>
        <v>66.96298429036727</v>
      </c>
      <c r="E76" s="57"/>
      <c r="F76" s="57"/>
      <c r="I76" s="57"/>
    </row>
    <row r="77" spans="1:9" ht="12.75">
      <c r="A77" s="25" t="s">
        <v>59</v>
      </c>
      <c r="B77" s="27">
        <v>90434.3</v>
      </c>
      <c r="C77" s="29">
        <v>75911.3</v>
      </c>
      <c r="D77" s="28">
        <f t="shared" si="4"/>
        <v>83.94082776114816</v>
      </c>
      <c r="E77" s="57"/>
      <c r="F77" s="57"/>
      <c r="I77" s="57"/>
    </row>
    <row r="78" spans="1:9" ht="12.75">
      <c r="A78" s="25" t="s">
        <v>60</v>
      </c>
      <c r="B78" s="27">
        <v>24005.7</v>
      </c>
      <c r="C78" s="29">
        <v>13057.6</v>
      </c>
      <c r="D78" s="28">
        <f t="shared" si="4"/>
        <v>54.39374815148069</v>
      </c>
      <c r="E78" s="57"/>
      <c r="F78" s="57"/>
      <c r="I78" s="57"/>
    </row>
    <row r="79" spans="1:9" ht="12.75">
      <c r="A79" s="23" t="s">
        <v>35</v>
      </c>
      <c r="B79" s="21">
        <f>B80+B81+B82</f>
        <v>10392</v>
      </c>
      <c r="C79" s="21">
        <f>C80+C81+C82</f>
        <v>816.0999999999999</v>
      </c>
      <c r="D79" s="22">
        <f>C79/B79*100</f>
        <v>7.853156274056966</v>
      </c>
      <c r="E79" s="57"/>
      <c r="F79" s="57"/>
      <c r="I79" s="57"/>
    </row>
    <row r="80" spans="1:9" ht="12.75">
      <c r="A80" s="25" t="s">
        <v>87</v>
      </c>
      <c r="B80" s="26">
        <v>1085</v>
      </c>
      <c r="C80" s="26">
        <v>609.8</v>
      </c>
      <c r="D80" s="28">
        <f t="shared" si="4"/>
        <v>56.20276497695852</v>
      </c>
      <c r="E80" s="62"/>
      <c r="F80" s="62"/>
      <c r="I80" s="57"/>
    </row>
    <row r="81" spans="1:9" ht="12.75">
      <c r="A81" s="25" t="s">
        <v>96</v>
      </c>
      <c r="B81" s="26">
        <v>9307</v>
      </c>
      <c r="C81" s="26">
        <v>206.3</v>
      </c>
      <c r="D81" s="28">
        <f t="shared" si="4"/>
        <v>2.21661115289567</v>
      </c>
      <c r="E81" s="62"/>
      <c r="F81" s="62"/>
      <c r="I81" s="57"/>
    </row>
    <row r="82" spans="1:10" ht="12.75">
      <c r="A82" s="25" t="s">
        <v>86</v>
      </c>
      <c r="B82" s="26">
        <v>0</v>
      </c>
      <c r="C82" s="26">
        <v>0</v>
      </c>
      <c r="D82" s="28" t="e">
        <f t="shared" si="4"/>
        <v>#DIV/0!</v>
      </c>
      <c r="E82" s="57"/>
      <c r="F82" s="57"/>
      <c r="I82" s="56"/>
      <c r="J82" s="55"/>
    </row>
    <row r="83" spans="1:9" ht="12.75">
      <c r="A83" s="23" t="s">
        <v>36</v>
      </c>
      <c r="B83" s="21">
        <f>B84</f>
        <v>3160</v>
      </c>
      <c r="C83" s="21">
        <f>C84</f>
        <v>2182.2</v>
      </c>
      <c r="D83" s="22">
        <f t="shared" si="4"/>
        <v>69.05696202531645</v>
      </c>
      <c r="E83" s="57"/>
      <c r="F83" s="57"/>
      <c r="I83" s="57"/>
    </row>
    <row r="84" spans="1:9" ht="12.75">
      <c r="A84" s="25" t="s">
        <v>99</v>
      </c>
      <c r="B84" s="26">
        <v>3160</v>
      </c>
      <c r="C84" s="26">
        <v>2182.2</v>
      </c>
      <c r="D84" s="28">
        <f t="shared" si="4"/>
        <v>69.05696202531645</v>
      </c>
      <c r="E84" s="57"/>
      <c r="F84" s="57"/>
      <c r="I84" s="57"/>
    </row>
    <row r="85" spans="1:9" ht="12.75">
      <c r="A85" s="58" t="s">
        <v>28</v>
      </c>
      <c r="B85" s="59">
        <f>B35+B44+B46+B49+B55+B62+B68+B73+B79+B83+B60</f>
        <v>1671586.9</v>
      </c>
      <c r="C85" s="59">
        <f>C35+C44+C46+C49+C55+C62+C68+C73+C79+C83+C60</f>
        <v>884750.2999999999</v>
      </c>
      <c r="D85" s="60">
        <f t="shared" si="4"/>
        <v>52.928764876058786</v>
      </c>
      <c r="E85" s="57"/>
      <c r="F85" s="57"/>
      <c r="I85" s="57"/>
    </row>
    <row r="86" spans="1:9" ht="24">
      <c r="A86" s="23" t="s">
        <v>29</v>
      </c>
      <c r="B86" s="63">
        <f>B33-B85</f>
        <v>-27200</v>
      </c>
      <c r="C86" s="63">
        <f>C33-C85</f>
        <v>5677.400000000023</v>
      </c>
      <c r="D86" s="22"/>
      <c r="E86" s="57"/>
      <c r="F86" s="57"/>
      <c r="I86" s="57"/>
    </row>
    <row r="87" spans="1:9" ht="12.75">
      <c r="A87" s="32"/>
      <c r="B87" s="33" t="s">
        <v>38</v>
      </c>
      <c r="C87" s="34"/>
      <c r="D87" s="7"/>
      <c r="E87" s="57"/>
      <c r="F87" s="56"/>
      <c r="G87" s="54"/>
      <c r="I87" s="57"/>
    </row>
    <row r="88" spans="1:10" ht="12.75">
      <c r="A88" s="35"/>
      <c r="B88" s="36"/>
      <c r="C88" s="37" t="s">
        <v>88</v>
      </c>
      <c r="D88" s="7"/>
      <c r="E88" s="57"/>
      <c r="F88" s="57"/>
      <c r="I88" s="56"/>
      <c r="J88" s="54"/>
    </row>
    <row r="89" spans="1:9" ht="22.5">
      <c r="A89" s="44" t="s">
        <v>1</v>
      </c>
      <c r="B89" s="42" t="s">
        <v>76</v>
      </c>
      <c r="C89" s="43" t="s">
        <v>32</v>
      </c>
      <c r="D89" s="7"/>
      <c r="E89" s="57"/>
      <c r="F89" s="57"/>
      <c r="I89" s="57"/>
    </row>
    <row r="90" spans="1:10" ht="24">
      <c r="A90" s="1" t="s">
        <v>30</v>
      </c>
      <c r="B90" s="6">
        <f>B91+B96</f>
        <v>27200</v>
      </c>
      <c r="C90" s="6">
        <f>C91+C96</f>
        <v>-5677.400000000023</v>
      </c>
      <c r="D90" s="7"/>
      <c r="E90" s="57"/>
      <c r="F90" s="57"/>
      <c r="I90" s="57"/>
      <c r="J90" s="53"/>
    </row>
    <row r="91" spans="1:4" ht="24">
      <c r="A91" s="38" t="s">
        <v>85</v>
      </c>
      <c r="B91" s="46">
        <f>B92</f>
        <v>0</v>
      </c>
      <c r="C91" s="46">
        <f>C92</f>
        <v>0</v>
      </c>
      <c r="D91" s="7"/>
    </row>
    <row r="92" spans="1:4" ht="24">
      <c r="A92" s="2" t="s">
        <v>65</v>
      </c>
      <c r="B92" s="3">
        <v>0</v>
      </c>
      <c r="C92" s="3">
        <v>0</v>
      </c>
      <c r="D92" s="15"/>
    </row>
    <row r="93" spans="1:4" ht="36">
      <c r="A93" s="2" t="s">
        <v>66</v>
      </c>
      <c r="B93" s="3">
        <v>0</v>
      </c>
      <c r="C93" s="3">
        <v>0</v>
      </c>
      <c r="D93" s="15"/>
    </row>
    <row r="94" spans="1:4" ht="36">
      <c r="A94" s="5" t="s">
        <v>67</v>
      </c>
      <c r="B94" s="3">
        <v>0</v>
      </c>
      <c r="C94" s="3">
        <v>0</v>
      </c>
      <c r="D94" s="7"/>
    </row>
    <row r="95" spans="1:4" ht="48">
      <c r="A95" s="5" t="s">
        <v>68</v>
      </c>
      <c r="B95" s="3">
        <v>0</v>
      </c>
      <c r="C95" s="3">
        <v>0</v>
      </c>
      <c r="D95" s="15"/>
    </row>
    <row r="96" spans="1:4" ht="12.75">
      <c r="A96" s="47" t="s">
        <v>73</v>
      </c>
      <c r="B96" s="46">
        <f>B97</f>
        <v>27200</v>
      </c>
      <c r="C96" s="46">
        <f>C97</f>
        <v>-5677.400000000023</v>
      </c>
      <c r="D96" s="15"/>
    </row>
    <row r="97" spans="1:4" ht="24">
      <c r="A97" s="5" t="s">
        <v>69</v>
      </c>
      <c r="B97" s="52">
        <f>B98+B102</f>
        <v>27200</v>
      </c>
      <c r="C97" s="4">
        <f>C98+C102</f>
        <v>-5677.400000000023</v>
      </c>
      <c r="D97" s="15"/>
    </row>
    <row r="98" spans="1:4" ht="12.75">
      <c r="A98" s="5" t="s">
        <v>77</v>
      </c>
      <c r="B98" s="52">
        <v>-1577368.2</v>
      </c>
      <c r="C98" s="4">
        <v>-908757.4</v>
      </c>
      <c r="D98" s="15"/>
    </row>
    <row r="99" spans="1:4" ht="12.75">
      <c r="A99" s="5" t="s">
        <v>78</v>
      </c>
      <c r="B99" s="52">
        <v>-1577368.2</v>
      </c>
      <c r="C99" s="4">
        <v>-908757.4</v>
      </c>
      <c r="D99" s="7"/>
    </row>
    <row r="100" spans="1:4" ht="24.75">
      <c r="A100" s="5" t="s">
        <v>79</v>
      </c>
      <c r="B100" s="52">
        <v>-1577368.2</v>
      </c>
      <c r="C100" s="4">
        <v>-908757.4</v>
      </c>
      <c r="D100" s="45"/>
    </row>
    <row r="101" spans="1:4" ht="24.75">
      <c r="A101" s="5" t="s">
        <v>80</v>
      </c>
      <c r="B101" s="52">
        <v>-1577368.2</v>
      </c>
      <c r="C101" s="4">
        <v>-908757.4</v>
      </c>
      <c r="D101" s="45"/>
    </row>
    <row r="102" spans="1:4" ht="15">
      <c r="A102" s="5" t="s">
        <v>70</v>
      </c>
      <c r="B102" s="52">
        <v>1604568.2</v>
      </c>
      <c r="C102" s="4">
        <v>903080</v>
      </c>
      <c r="D102" s="45"/>
    </row>
    <row r="103" spans="1:4" ht="15">
      <c r="A103" s="5" t="s">
        <v>71</v>
      </c>
      <c r="B103" s="52">
        <v>1604568.2</v>
      </c>
      <c r="C103" s="4">
        <v>903080</v>
      </c>
      <c r="D103" s="45"/>
    </row>
    <row r="104" spans="1:4" ht="24.75">
      <c r="A104" s="5" t="s">
        <v>74</v>
      </c>
      <c r="B104" s="52">
        <v>1604568.2</v>
      </c>
      <c r="C104" s="4">
        <v>903080</v>
      </c>
      <c r="D104" s="45"/>
    </row>
    <row r="105" spans="1:4" ht="24.75">
      <c r="A105" s="5" t="s">
        <v>72</v>
      </c>
      <c r="B105" s="52">
        <v>1604568.2</v>
      </c>
      <c r="C105" s="4">
        <v>903080</v>
      </c>
      <c r="D105" s="45"/>
    </row>
  </sheetData>
  <sheetProtection/>
  <mergeCells count="3">
    <mergeCell ref="A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6.25390625" style="0" customWidth="1"/>
    <col min="2" max="3" width="20.25390625" style="0" customWidth="1"/>
    <col min="4" max="4" width="13.75390625" style="0" customWidth="1"/>
    <col min="6" max="6" width="10.125" style="0" bestFit="1" customWidth="1"/>
    <col min="7" max="7" width="10.75390625" style="0" bestFit="1" customWidth="1"/>
    <col min="9" max="9" width="11.75390625" style="0" bestFit="1" customWidth="1"/>
    <col min="10" max="10" width="12.00390625" style="0" customWidth="1"/>
  </cols>
  <sheetData>
    <row r="1" spans="1:4" ht="15.75">
      <c r="A1" s="85" t="s">
        <v>39</v>
      </c>
      <c r="B1" s="86"/>
      <c r="C1" s="86"/>
      <c r="D1" s="86"/>
    </row>
    <row r="2" spans="1:4" ht="15.75">
      <c r="A2" s="87" t="s">
        <v>90</v>
      </c>
      <c r="B2" s="88"/>
      <c r="C2" s="88"/>
      <c r="D2" s="88"/>
    </row>
    <row r="3" spans="1:4" ht="15.75">
      <c r="A3" s="89" t="s">
        <v>112</v>
      </c>
      <c r="B3" s="88"/>
      <c r="C3" s="88"/>
      <c r="D3" s="88"/>
    </row>
    <row r="4" spans="1:4" ht="15.75" thickBot="1">
      <c r="A4" s="8"/>
      <c r="B4" s="9"/>
      <c r="C4" s="10"/>
      <c r="D4" s="7" t="s">
        <v>61</v>
      </c>
    </row>
    <row r="5" spans="1:4" ht="15.75" thickBot="1">
      <c r="A5" s="11" t="s">
        <v>1</v>
      </c>
      <c r="B5" s="12" t="s">
        <v>31</v>
      </c>
      <c r="C5" s="13" t="s">
        <v>32</v>
      </c>
      <c r="D5" s="14" t="s">
        <v>17</v>
      </c>
    </row>
    <row r="6" spans="1:4" ht="13.5" thickBot="1">
      <c r="A6" s="16">
        <v>1</v>
      </c>
      <c r="B6" s="17">
        <v>2</v>
      </c>
      <c r="C6" s="18">
        <v>3</v>
      </c>
      <c r="D6" s="19">
        <v>4</v>
      </c>
    </row>
    <row r="7" spans="1:4" ht="12.75">
      <c r="A7" s="20" t="s">
        <v>18</v>
      </c>
      <c r="B7" s="21">
        <f>B8+B11+B12+B16+B17+B18+B20+B21+B22+B23+B10</f>
        <v>240885.3</v>
      </c>
      <c r="C7" s="21">
        <f>C8+C11+C12+C16+C17+C18+C20+C21+C22+C23+C10</f>
        <v>175629.2</v>
      </c>
      <c r="D7" s="22">
        <f>C7/B7*100</f>
        <v>72.90988698770744</v>
      </c>
    </row>
    <row r="8" spans="1:4" ht="12.75">
      <c r="A8" s="23" t="s">
        <v>15</v>
      </c>
      <c r="B8" s="24">
        <f>B9</f>
        <v>138787</v>
      </c>
      <c r="C8" s="24">
        <f>C9</f>
        <v>102706</v>
      </c>
      <c r="D8" s="22">
        <f>C8/B8*100</f>
        <v>74.00260831345875</v>
      </c>
    </row>
    <row r="9" spans="1:4" ht="12.75">
      <c r="A9" s="25" t="s">
        <v>0</v>
      </c>
      <c r="B9" s="26">
        <v>138787</v>
      </c>
      <c r="C9" s="27">
        <v>102706</v>
      </c>
      <c r="D9" s="28">
        <f>C9/B9*100</f>
        <v>74.00260831345875</v>
      </c>
    </row>
    <row r="10" spans="1:4" ht="12.75">
      <c r="A10" s="23" t="s">
        <v>93</v>
      </c>
      <c r="B10" s="49">
        <v>15650</v>
      </c>
      <c r="C10" s="50">
        <v>11639.1</v>
      </c>
      <c r="D10" s="28">
        <f>C10/B10*100</f>
        <v>74.37124600638978</v>
      </c>
    </row>
    <row r="11" spans="1:4" ht="12.75">
      <c r="A11" s="23" t="s">
        <v>2</v>
      </c>
      <c r="B11" s="21">
        <v>28380</v>
      </c>
      <c r="C11" s="30">
        <v>19936.7</v>
      </c>
      <c r="D11" s="22">
        <f aca="true" t="shared" si="0" ref="D11:D21">C11/B11*100</f>
        <v>70.24911909795631</v>
      </c>
    </row>
    <row r="12" spans="1:4" ht="12.75">
      <c r="A12" s="23" t="s">
        <v>3</v>
      </c>
      <c r="B12" s="21">
        <f>B13+B14+B15</f>
        <v>16845</v>
      </c>
      <c r="C12" s="21">
        <f>C13+C14+C15</f>
        <v>9519.7</v>
      </c>
      <c r="D12" s="22">
        <f t="shared" si="0"/>
        <v>56.5135054912437</v>
      </c>
    </row>
    <row r="13" spans="1:4" ht="12.75">
      <c r="A13" s="25" t="s">
        <v>95</v>
      </c>
      <c r="B13" s="26">
        <v>2100</v>
      </c>
      <c r="C13" s="26">
        <v>357.4</v>
      </c>
      <c r="D13" s="22">
        <f t="shared" si="0"/>
        <v>17.019047619047615</v>
      </c>
    </row>
    <row r="14" spans="1:4" ht="12.75">
      <c r="A14" s="25" t="s">
        <v>8</v>
      </c>
      <c r="B14" s="26">
        <v>545</v>
      </c>
      <c r="C14" s="26">
        <v>129.7</v>
      </c>
      <c r="D14" s="22">
        <f t="shared" si="0"/>
        <v>23.798165137614678</v>
      </c>
    </row>
    <row r="15" spans="1:4" ht="12.75">
      <c r="A15" s="25" t="s">
        <v>94</v>
      </c>
      <c r="B15" s="26">
        <v>14200</v>
      </c>
      <c r="C15" s="26">
        <v>9032.6</v>
      </c>
      <c r="D15" s="22">
        <f t="shared" si="0"/>
        <v>63.60985915492958</v>
      </c>
    </row>
    <row r="16" spans="1:4" ht="12.75">
      <c r="A16" s="23" t="s">
        <v>19</v>
      </c>
      <c r="B16" s="21">
        <v>3100</v>
      </c>
      <c r="C16" s="31">
        <v>2164.6</v>
      </c>
      <c r="D16" s="22">
        <f t="shared" si="0"/>
        <v>69.8258064516129</v>
      </c>
    </row>
    <row r="17" spans="1:4" ht="36">
      <c r="A17" s="23" t="s">
        <v>37</v>
      </c>
      <c r="B17" s="21">
        <v>31246</v>
      </c>
      <c r="C17" s="31">
        <v>23240.6</v>
      </c>
      <c r="D17" s="22">
        <f t="shared" si="0"/>
        <v>74.37944056839275</v>
      </c>
    </row>
    <row r="18" spans="1:4" ht="24">
      <c r="A18" s="23" t="s">
        <v>9</v>
      </c>
      <c r="B18" s="21">
        <f>B19</f>
        <v>747</v>
      </c>
      <c r="C18" s="21">
        <f>C19</f>
        <v>460.7</v>
      </c>
      <c r="D18" s="22">
        <f t="shared" si="0"/>
        <v>61.67336010709504</v>
      </c>
    </row>
    <row r="19" spans="1:4" ht="12.75">
      <c r="A19" s="25" t="s">
        <v>10</v>
      </c>
      <c r="B19" s="26">
        <v>747</v>
      </c>
      <c r="C19" s="29">
        <v>460.7</v>
      </c>
      <c r="D19" s="28">
        <f t="shared" si="0"/>
        <v>61.67336010709504</v>
      </c>
    </row>
    <row r="20" spans="1:4" ht="24">
      <c r="A20" s="23" t="s">
        <v>11</v>
      </c>
      <c r="B20" s="21">
        <v>2420</v>
      </c>
      <c r="C20" s="31">
        <v>1634.6</v>
      </c>
      <c r="D20" s="22">
        <f t="shared" si="0"/>
        <v>67.54545454545455</v>
      </c>
    </row>
    <row r="21" spans="1:4" ht="24">
      <c r="A21" s="23" t="s">
        <v>20</v>
      </c>
      <c r="B21" s="21">
        <v>1100</v>
      </c>
      <c r="C21" s="30">
        <v>2418</v>
      </c>
      <c r="D21" s="22">
        <f t="shared" si="0"/>
        <v>219.8181818181818</v>
      </c>
    </row>
    <row r="22" spans="1:4" ht="12.75">
      <c r="A22" s="23" t="s">
        <v>21</v>
      </c>
      <c r="B22" s="21">
        <v>600</v>
      </c>
      <c r="C22" s="30">
        <v>195.8</v>
      </c>
      <c r="D22" s="22">
        <f>C22/B22*100</f>
        <v>32.63333333333334</v>
      </c>
    </row>
    <row r="23" spans="1:4" ht="12.75">
      <c r="A23" s="23" t="s">
        <v>4</v>
      </c>
      <c r="B23" s="21">
        <v>2010.3</v>
      </c>
      <c r="C23" s="30">
        <v>1713.4</v>
      </c>
      <c r="D23" s="22">
        <f>C23/B23*100</f>
        <v>85.23106004078994</v>
      </c>
    </row>
    <row r="24" spans="1:4" ht="12.75">
      <c r="A24" s="23" t="s">
        <v>16</v>
      </c>
      <c r="B24" s="21">
        <f>B25+B31+B32+B30</f>
        <v>1403501.5999999999</v>
      </c>
      <c r="C24" s="21">
        <f>C25+C31+C32+C30</f>
        <v>810825</v>
      </c>
      <c r="D24" s="22">
        <f aca="true" t="shared" si="1" ref="D24:D32">C24/B24*100</f>
        <v>57.771576462755725</v>
      </c>
    </row>
    <row r="25" spans="1:4" ht="36">
      <c r="A25" s="25" t="s">
        <v>22</v>
      </c>
      <c r="B25" s="26">
        <f>B26+B27+B28+B29</f>
        <v>1379891.4999999998</v>
      </c>
      <c r="C25" s="26">
        <f>C26+C27+C28+C29</f>
        <v>809788</v>
      </c>
      <c r="D25" s="28">
        <f t="shared" si="1"/>
        <v>58.6849038493244</v>
      </c>
    </row>
    <row r="26" spans="1:4" ht="24">
      <c r="A26" s="25" t="s">
        <v>23</v>
      </c>
      <c r="B26" s="26">
        <v>394268.3</v>
      </c>
      <c r="C26" s="29">
        <v>302485</v>
      </c>
      <c r="D26" s="28">
        <f t="shared" si="1"/>
        <v>76.72059863803405</v>
      </c>
    </row>
    <row r="27" spans="1:4" ht="24">
      <c r="A27" s="25" t="s">
        <v>24</v>
      </c>
      <c r="B27" s="26">
        <v>246745.8</v>
      </c>
      <c r="C27" s="29">
        <v>46159.5</v>
      </c>
      <c r="D27" s="28">
        <f t="shared" si="1"/>
        <v>18.70730930374499</v>
      </c>
    </row>
    <row r="28" spans="1:4" ht="24">
      <c r="A28" s="25" t="s">
        <v>25</v>
      </c>
      <c r="B28" s="26">
        <v>721308.2</v>
      </c>
      <c r="C28" s="29">
        <v>448966.2</v>
      </c>
      <c r="D28" s="28">
        <f t="shared" si="1"/>
        <v>62.243324004912196</v>
      </c>
    </row>
    <row r="29" spans="1:4" ht="12.75">
      <c r="A29" s="25" t="s">
        <v>26</v>
      </c>
      <c r="B29" s="26">
        <v>17569.2</v>
      </c>
      <c r="C29" s="29">
        <v>12177.3</v>
      </c>
      <c r="D29" s="28">
        <f t="shared" si="1"/>
        <v>69.31049791680896</v>
      </c>
    </row>
    <row r="30" spans="1:4" ht="27" customHeight="1">
      <c r="A30" s="25" t="s">
        <v>104</v>
      </c>
      <c r="B30" s="26">
        <v>139.1</v>
      </c>
      <c r="C30" s="29">
        <v>139.1</v>
      </c>
      <c r="D30" s="28">
        <f t="shared" si="1"/>
        <v>100</v>
      </c>
    </row>
    <row r="31" spans="1:4" ht="17.25" customHeight="1">
      <c r="A31" s="25" t="s">
        <v>62</v>
      </c>
      <c r="B31" s="26">
        <v>23471</v>
      </c>
      <c r="C31" s="29">
        <v>898.1</v>
      </c>
      <c r="D31" s="28">
        <f t="shared" si="1"/>
        <v>3.8264240978228456</v>
      </c>
    </row>
    <row r="32" spans="1:4" ht="48">
      <c r="A32" s="25" t="s">
        <v>63</v>
      </c>
      <c r="B32" s="26"/>
      <c r="C32" s="29">
        <v>-0.2</v>
      </c>
      <c r="D32" s="28" t="e">
        <f t="shared" si="1"/>
        <v>#DIV/0!</v>
      </c>
    </row>
    <row r="33" spans="1:4" ht="12.75">
      <c r="A33" s="58" t="s">
        <v>27</v>
      </c>
      <c r="B33" s="59">
        <f>B7+B24</f>
        <v>1644386.9</v>
      </c>
      <c r="C33" s="59">
        <f>C7+C24</f>
        <v>986454.2</v>
      </c>
      <c r="D33" s="60">
        <f>C33/B33*100</f>
        <v>59.98917894566054</v>
      </c>
    </row>
    <row r="34" spans="1:4" ht="12.75">
      <c r="A34" s="39"/>
      <c r="B34" s="40"/>
      <c r="C34" s="40"/>
      <c r="D34" s="41"/>
    </row>
    <row r="35" spans="1:4" ht="12.75">
      <c r="A35" s="39" t="s">
        <v>12</v>
      </c>
      <c r="B35" s="31">
        <f>SUM(B36:B43)</f>
        <v>103156.5</v>
      </c>
      <c r="C35" s="31">
        <f>SUM(C36:C43)</f>
        <v>80918.9</v>
      </c>
      <c r="D35" s="41">
        <f aca="true" t="shared" si="2" ref="D35:D41">C35/B35*100</f>
        <v>78.44285139569489</v>
      </c>
    </row>
    <row r="36" spans="1:9" ht="24">
      <c r="A36" s="25" t="s">
        <v>40</v>
      </c>
      <c r="B36" s="27">
        <v>2080</v>
      </c>
      <c r="C36" s="29">
        <v>1690.9</v>
      </c>
      <c r="D36" s="28">
        <f t="shared" si="2"/>
        <v>81.29326923076924</v>
      </c>
      <c r="I36" s="57"/>
    </row>
    <row r="37" spans="1:9" ht="36">
      <c r="A37" s="25" t="s">
        <v>41</v>
      </c>
      <c r="B37" s="27">
        <v>1990</v>
      </c>
      <c r="C37" s="29">
        <v>1450.4</v>
      </c>
      <c r="D37" s="28">
        <f t="shared" si="2"/>
        <v>72.88442211055278</v>
      </c>
      <c r="I37" s="57"/>
    </row>
    <row r="38" spans="1:9" ht="36">
      <c r="A38" s="25" t="s">
        <v>42</v>
      </c>
      <c r="B38" s="27">
        <v>75180</v>
      </c>
      <c r="C38" s="29">
        <v>59780.4</v>
      </c>
      <c r="D38" s="28">
        <f t="shared" si="2"/>
        <v>79.51636073423784</v>
      </c>
      <c r="G38" s="53"/>
      <c r="I38" s="57"/>
    </row>
    <row r="39" spans="1:9" ht="12.75">
      <c r="A39" s="25" t="s">
        <v>84</v>
      </c>
      <c r="B39" s="27">
        <v>0.5</v>
      </c>
      <c r="C39" s="29">
        <v>0.5</v>
      </c>
      <c r="D39" s="28">
        <f t="shared" si="2"/>
        <v>100</v>
      </c>
      <c r="G39" s="53"/>
      <c r="I39" s="57"/>
    </row>
    <row r="40" spans="1:9" ht="36">
      <c r="A40" s="25" t="s">
        <v>43</v>
      </c>
      <c r="B40" s="27">
        <v>9725</v>
      </c>
      <c r="C40" s="29">
        <v>7996.8</v>
      </c>
      <c r="D40" s="28">
        <f t="shared" si="2"/>
        <v>82.2293059125964</v>
      </c>
      <c r="G40" s="53"/>
      <c r="I40" s="57"/>
    </row>
    <row r="41" spans="1:9" ht="12.75">
      <c r="A41" s="25" t="s">
        <v>91</v>
      </c>
      <c r="B41" s="27">
        <v>30</v>
      </c>
      <c r="C41" s="29">
        <v>0</v>
      </c>
      <c r="D41" s="28">
        <f t="shared" si="2"/>
        <v>0</v>
      </c>
      <c r="G41" s="53"/>
      <c r="I41" s="57"/>
    </row>
    <row r="42" spans="1:9" ht="12.75">
      <c r="A42" s="25" t="s">
        <v>44</v>
      </c>
      <c r="B42" s="27">
        <v>300</v>
      </c>
      <c r="C42" s="29">
        <v>0</v>
      </c>
      <c r="D42" s="28">
        <v>0</v>
      </c>
      <c r="G42" s="53"/>
      <c r="I42" s="57"/>
    </row>
    <row r="43" spans="1:10" ht="12.75">
      <c r="A43" s="25" t="s">
        <v>45</v>
      </c>
      <c r="B43" s="27">
        <v>13851</v>
      </c>
      <c r="C43" s="29">
        <v>9999.9</v>
      </c>
      <c r="D43" s="28">
        <f aca="true" t="shared" si="3" ref="D43:D70">C43/B43*100</f>
        <v>72.19623131903833</v>
      </c>
      <c r="G43" s="53"/>
      <c r="I43" s="56"/>
      <c r="J43" s="54"/>
    </row>
    <row r="44" spans="1:9" ht="12.75">
      <c r="A44" s="23" t="s">
        <v>33</v>
      </c>
      <c r="B44" s="21">
        <f>B45</f>
        <v>1464.7</v>
      </c>
      <c r="C44" s="21">
        <f>C45</f>
        <v>886.7</v>
      </c>
      <c r="D44" s="22">
        <f t="shared" si="3"/>
        <v>60.53799412849048</v>
      </c>
      <c r="G44" s="53"/>
      <c r="I44" s="57"/>
    </row>
    <row r="45" spans="1:11" ht="12.75">
      <c r="A45" s="25" t="s">
        <v>46</v>
      </c>
      <c r="B45" s="26">
        <v>1464.7</v>
      </c>
      <c r="C45" s="29">
        <v>886.7</v>
      </c>
      <c r="D45" s="22">
        <f t="shared" si="3"/>
        <v>60.53799412849048</v>
      </c>
      <c r="G45" s="53"/>
      <c r="I45" s="56"/>
      <c r="J45" s="55"/>
      <c r="K45" s="55"/>
    </row>
    <row r="46" spans="1:9" ht="24">
      <c r="A46" s="23" t="s">
        <v>13</v>
      </c>
      <c r="B46" s="31">
        <f>B47+B48</f>
        <v>39973.1</v>
      </c>
      <c r="C46" s="31">
        <f>C47+C48</f>
        <v>5245.200000000001</v>
      </c>
      <c r="D46" s="22">
        <f t="shared" si="3"/>
        <v>13.121824426927112</v>
      </c>
      <c r="G46" s="53"/>
      <c r="I46" s="57"/>
    </row>
    <row r="47" spans="1:9" ht="12" customHeight="1">
      <c r="A47" s="51" t="s">
        <v>97</v>
      </c>
      <c r="B47" s="27">
        <v>7124.9</v>
      </c>
      <c r="C47" s="29">
        <v>5049.1</v>
      </c>
      <c r="D47" s="28">
        <f t="shared" si="3"/>
        <v>70.86555600780363</v>
      </c>
      <c r="G47" s="53"/>
      <c r="I47" s="57"/>
    </row>
    <row r="48" spans="1:9" ht="23.25" customHeight="1">
      <c r="A48" s="51" t="s">
        <v>98</v>
      </c>
      <c r="B48" s="27">
        <v>32848.2</v>
      </c>
      <c r="C48" s="29">
        <v>196.1</v>
      </c>
      <c r="D48" s="28">
        <f t="shared" si="3"/>
        <v>0.596988571672116</v>
      </c>
      <c r="G48" s="54"/>
      <c r="I48" s="57"/>
    </row>
    <row r="49" spans="1:9" ht="12.75">
      <c r="A49" s="23" t="s">
        <v>14</v>
      </c>
      <c r="B49" s="31">
        <f>SUM(B50:B54)</f>
        <v>212684.50000000003</v>
      </c>
      <c r="C49" s="31">
        <f>SUM(C50:C54)</f>
        <v>69261</v>
      </c>
      <c r="D49" s="22">
        <f t="shared" si="3"/>
        <v>32.56513756291596</v>
      </c>
      <c r="I49" s="57"/>
    </row>
    <row r="50" spans="1:9" ht="12.75">
      <c r="A50" s="25" t="s">
        <v>64</v>
      </c>
      <c r="B50" s="27">
        <v>51005</v>
      </c>
      <c r="C50" s="29">
        <v>15322.4</v>
      </c>
      <c r="D50" s="28">
        <f t="shared" si="3"/>
        <v>30.04097637486521</v>
      </c>
      <c r="I50" s="57"/>
    </row>
    <row r="51" spans="1:9" ht="12.75">
      <c r="A51" s="25" t="s">
        <v>102</v>
      </c>
      <c r="B51" s="27">
        <v>123.3</v>
      </c>
      <c r="C51" s="29">
        <v>0</v>
      </c>
      <c r="D51" s="28">
        <f t="shared" si="3"/>
        <v>0</v>
      </c>
      <c r="I51" s="57"/>
    </row>
    <row r="52" spans="1:10" ht="12.75">
      <c r="A52" s="25" t="s">
        <v>47</v>
      </c>
      <c r="B52" s="27">
        <v>23930</v>
      </c>
      <c r="C52" s="29">
        <v>18732.7</v>
      </c>
      <c r="D52" s="28">
        <f t="shared" si="3"/>
        <v>78.28123694107815</v>
      </c>
      <c r="I52" s="56"/>
      <c r="J52" s="55"/>
    </row>
    <row r="53" spans="1:9" ht="12.75">
      <c r="A53" s="25" t="s">
        <v>89</v>
      </c>
      <c r="B53" s="27">
        <v>116559.6</v>
      </c>
      <c r="C53" s="29">
        <v>25495.5</v>
      </c>
      <c r="D53" s="28">
        <f t="shared" si="3"/>
        <v>21.87335920850792</v>
      </c>
      <c r="I53" s="57"/>
    </row>
    <row r="54" spans="1:10" ht="12.75">
      <c r="A54" s="25" t="s">
        <v>48</v>
      </c>
      <c r="B54" s="27">
        <v>21066.6</v>
      </c>
      <c r="C54" s="29">
        <v>9710.4</v>
      </c>
      <c r="D54" s="28">
        <f t="shared" si="3"/>
        <v>46.09381675258466</v>
      </c>
      <c r="I54" s="57"/>
      <c r="J54" s="53"/>
    </row>
    <row r="55" spans="1:10" ht="12.75">
      <c r="A55" s="23" t="s">
        <v>5</v>
      </c>
      <c r="B55" s="31">
        <f>SUM(B56:B59)</f>
        <v>210281.2</v>
      </c>
      <c r="C55" s="31">
        <f>SUM(C56:C59)</f>
        <v>81864.9</v>
      </c>
      <c r="D55" s="22">
        <f t="shared" si="3"/>
        <v>38.93115504381751</v>
      </c>
      <c r="I55" s="57"/>
      <c r="J55" s="53"/>
    </row>
    <row r="56" spans="1:10" ht="12.75">
      <c r="A56" s="25" t="s">
        <v>49</v>
      </c>
      <c r="B56" s="27">
        <v>973.6</v>
      </c>
      <c r="C56" s="29">
        <v>741.4</v>
      </c>
      <c r="D56" s="28">
        <f t="shared" si="3"/>
        <v>76.15036976170911</v>
      </c>
      <c r="I56" s="57"/>
      <c r="J56" s="53"/>
    </row>
    <row r="57" spans="1:10" ht="12.75">
      <c r="A57" s="25" t="s">
        <v>50</v>
      </c>
      <c r="B57" s="27">
        <v>144678.5</v>
      </c>
      <c r="C57" s="29">
        <v>57909.7</v>
      </c>
      <c r="D57" s="28">
        <f t="shared" si="3"/>
        <v>40.02647248900148</v>
      </c>
      <c r="I57" s="57"/>
      <c r="J57" s="53"/>
    </row>
    <row r="58" spans="1:10" ht="12.75">
      <c r="A58" s="25" t="s">
        <v>81</v>
      </c>
      <c r="B58" s="27">
        <v>57040.1</v>
      </c>
      <c r="C58" s="29">
        <v>17594.6</v>
      </c>
      <c r="D58" s="28">
        <f t="shared" si="3"/>
        <v>30.84601885340313</v>
      </c>
      <c r="I58" s="56"/>
      <c r="J58" s="54"/>
    </row>
    <row r="59" spans="1:9" ht="24">
      <c r="A59" s="25" t="s">
        <v>92</v>
      </c>
      <c r="B59" s="27">
        <v>7589</v>
      </c>
      <c r="C59" s="29">
        <v>5619.2</v>
      </c>
      <c r="D59" s="28">
        <f t="shared" si="3"/>
        <v>74.044011068652</v>
      </c>
      <c r="I59" s="57"/>
    </row>
    <row r="60" spans="1:9" ht="12.75">
      <c r="A60" s="23" t="s">
        <v>110</v>
      </c>
      <c r="B60" s="31">
        <f>B61</f>
        <v>13130</v>
      </c>
      <c r="C60" s="31">
        <f>C61</f>
        <v>0</v>
      </c>
      <c r="D60" s="22">
        <f t="shared" si="3"/>
        <v>0</v>
      </c>
      <c r="I60" s="57"/>
    </row>
    <row r="61" spans="1:9" ht="12.75">
      <c r="A61" s="25" t="s">
        <v>111</v>
      </c>
      <c r="B61" s="27">
        <v>13130</v>
      </c>
      <c r="C61" s="29">
        <v>0</v>
      </c>
      <c r="D61" s="28">
        <f t="shared" si="3"/>
        <v>0</v>
      </c>
      <c r="I61" s="57"/>
    </row>
    <row r="62" spans="1:10" ht="12.75">
      <c r="A62" s="23" t="s">
        <v>6</v>
      </c>
      <c r="B62" s="31">
        <f>SUM(B63:B67)</f>
        <v>678766.2</v>
      </c>
      <c r="C62" s="31">
        <f>SUM(C63:C67)</f>
        <v>455972.2</v>
      </c>
      <c r="D62" s="22">
        <f t="shared" si="3"/>
        <v>67.17662134620139</v>
      </c>
      <c r="I62" s="57"/>
      <c r="J62" s="53"/>
    </row>
    <row r="63" spans="1:10" ht="12.75">
      <c r="A63" s="25" t="s">
        <v>51</v>
      </c>
      <c r="B63" s="27">
        <v>193179.3</v>
      </c>
      <c r="C63" s="29">
        <v>125296.3</v>
      </c>
      <c r="D63" s="28">
        <f t="shared" si="3"/>
        <v>64.86010664703724</v>
      </c>
      <c r="I63" s="57"/>
      <c r="J63" s="53"/>
    </row>
    <row r="64" spans="1:10" ht="12.75">
      <c r="A64" s="25" t="s">
        <v>52</v>
      </c>
      <c r="B64" s="27">
        <v>386697.1</v>
      </c>
      <c r="C64" s="29">
        <v>252583.7</v>
      </c>
      <c r="D64" s="28">
        <f t="shared" si="3"/>
        <v>65.31822969450766</v>
      </c>
      <c r="I64" s="57"/>
      <c r="J64" s="53"/>
    </row>
    <row r="65" spans="1:10" ht="12.75">
      <c r="A65" s="25" t="s">
        <v>75</v>
      </c>
      <c r="B65" s="27">
        <v>71127.8</v>
      </c>
      <c r="C65" s="29">
        <v>55625.8</v>
      </c>
      <c r="D65" s="28">
        <f t="shared" si="3"/>
        <v>78.20542741375384</v>
      </c>
      <c r="I65" s="57"/>
      <c r="J65" s="53"/>
    </row>
    <row r="66" spans="1:10" ht="12.75">
      <c r="A66" s="25" t="s">
        <v>100</v>
      </c>
      <c r="B66" s="27">
        <v>497</v>
      </c>
      <c r="C66" s="29">
        <v>402.2</v>
      </c>
      <c r="D66" s="28">
        <f t="shared" si="3"/>
        <v>80.92555331991952</v>
      </c>
      <c r="E66" s="61"/>
      <c r="F66" s="61"/>
      <c r="I66" s="56"/>
      <c r="J66" s="54"/>
    </row>
    <row r="67" spans="1:9" ht="12.75">
      <c r="A67" s="25" t="s">
        <v>53</v>
      </c>
      <c r="B67" s="27">
        <v>27265</v>
      </c>
      <c r="C67" s="29">
        <v>22064.2</v>
      </c>
      <c r="D67" s="28">
        <f t="shared" si="3"/>
        <v>80.92499541536769</v>
      </c>
      <c r="I67" s="57"/>
    </row>
    <row r="68" spans="1:10" ht="12.75">
      <c r="A68" s="23" t="s">
        <v>34</v>
      </c>
      <c r="B68" s="31">
        <f>SUM(B69:B70)</f>
        <v>150317.8</v>
      </c>
      <c r="C68" s="31">
        <f>SUM(C69:C70)</f>
        <v>114086.5</v>
      </c>
      <c r="D68" s="22">
        <f t="shared" si="3"/>
        <v>75.89686650549703</v>
      </c>
      <c r="E68" s="57"/>
      <c r="F68" s="57"/>
      <c r="I68" s="57"/>
      <c r="J68" s="53"/>
    </row>
    <row r="69" spans="1:10" ht="12.75">
      <c r="A69" s="25" t="s">
        <v>54</v>
      </c>
      <c r="B69" s="27">
        <v>113255.8</v>
      </c>
      <c r="C69" s="29">
        <v>84426.7</v>
      </c>
      <c r="D69" s="28">
        <f t="shared" si="3"/>
        <v>74.5451447078207</v>
      </c>
      <c r="E69" s="57"/>
      <c r="F69" s="57"/>
      <c r="I69" s="57"/>
      <c r="J69" s="53"/>
    </row>
    <row r="70" spans="1:10" ht="12.75">
      <c r="A70" s="25" t="s">
        <v>55</v>
      </c>
      <c r="B70" s="27">
        <v>37062</v>
      </c>
      <c r="C70" s="29">
        <v>29659.8</v>
      </c>
      <c r="D70" s="28">
        <f t="shared" si="3"/>
        <v>80.02752145054232</v>
      </c>
      <c r="E70" s="57"/>
      <c r="F70" s="56"/>
      <c r="G70" s="55"/>
      <c r="I70" s="57"/>
      <c r="J70" s="53"/>
    </row>
    <row r="71" spans="1:9" ht="12.75" customHeight="1" hidden="1">
      <c r="A71" s="23" t="s">
        <v>82</v>
      </c>
      <c r="B71" s="31">
        <f>B72</f>
        <v>0</v>
      </c>
      <c r="C71" s="31">
        <f>C72</f>
        <v>0</v>
      </c>
      <c r="D71" s="22">
        <v>0</v>
      </c>
      <c r="E71" s="57"/>
      <c r="F71" s="57"/>
      <c r="I71" s="57"/>
    </row>
    <row r="72" spans="1:9" ht="12.75" customHeight="1" hidden="1">
      <c r="A72" s="25" t="s">
        <v>83</v>
      </c>
      <c r="B72" s="27">
        <v>0</v>
      </c>
      <c r="C72" s="29">
        <v>0</v>
      </c>
      <c r="D72" s="28">
        <v>0</v>
      </c>
      <c r="E72" s="57"/>
      <c r="F72" s="57"/>
      <c r="I72" s="57"/>
    </row>
    <row r="73" spans="1:10" ht="12.75">
      <c r="A73" s="23" t="s">
        <v>7</v>
      </c>
      <c r="B73" s="31">
        <f>B74+B75+B76+B77+B78</f>
        <v>248260.90000000002</v>
      </c>
      <c r="C73" s="31">
        <f>C74+C75+C76+C77+C78</f>
        <v>172363.69999999998</v>
      </c>
      <c r="D73" s="22">
        <f aca="true" t="shared" si="4" ref="D73:D85">C73/B73*100</f>
        <v>69.42845208407766</v>
      </c>
      <c r="E73" s="57"/>
      <c r="F73" s="57"/>
      <c r="I73" s="57"/>
      <c r="J73" s="53"/>
    </row>
    <row r="74" spans="1:10" ht="12.75">
      <c r="A74" s="25" t="s">
        <v>56</v>
      </c>
      <c r="B74" s="27">
        <v>4800</v>
      </c>
      <c r="C74" s="29">
        <v>4536.2</v>
      </c>
      <c r="D74" s="28">
        <f t="shared" si="4"/>
        <v>94.50416666666666</v>
      </c>
      <c r="E74" s="57"/>
      <c r="F74" s="57"/>
      <c r="I74" s="57"/>
      <c r="J74" s="53"/>
    </row>
    <row r="75" spans="1:10" ht="12.75">
      <c r="A75" s="25" t="s">
        <v>57</v>
      </c>
      <c r="B75" s="27">
        <v>117902.2</v>
      </c>
      <c r="C75" s="29">
        <v>66797.9</v>
      </c>
      <c r="D75" s="28">
        <f t="shared" si="4"/>
        <v>56.65534654993715</v>
      </c>
      <c r="E75" s="57"/>
      <c r="F75" s="57"/>
      <c r="I75" s="56"/>
      <c r="J75" s="54"/>
    </row>
    <row r="76" spans="1:9" ht="12.75">
      <c r="A76" s="25" t="s">
        <v>58</v>
      </c>
      <c r="B76" s="27">
        <v>11114.2</v>
      </c>
      <c r="C76" s="29">
        <v>8132</v>
      </c>
      <c r="D76" s="28">
        <f t="shared" si="4"/>
        <v>73.1676593906894</v>
      </c>
      <c r="E76" s="57"/>
      <c r="F76" s="57"/>
      <c r="I76" s="57"/>
    </row>
    <row r="77" spans="1:9" ht="12.75">
      <c r="A77" s="25" t="s">
        <v>59</v>
      </c>
      <c r="B77" s="27">
        <v>90434.3</v>
      </c>
      <c r="C77" s="29">
        <v>78271.3</v>
      </c>
      <c r="D77" s="28">
        <f t="shared" si="4"/>
        <v>86.55045707215072</v>
      </c>
      <c r="E77" s="57"/>
      <c r="F77" s="57"/>
      <c r="I77" s="57"/>
    </row>
    <row r="78" spans="1:9" ht="12.75">
      <c r="A78" s="25" t="s">
        <v>60</v>
      </c>
      <c r="B78" s="27">
        <v>24010.2</v>
      </c>
      <c r="C78" s="29">
        <v>14626.3</v>
      </c>
      <c r="D78" s="28">
        <f t="shared" si="4"/>
        <v>60.91702693022132</v>
      </c>
      <c r="E78" s="57"/>
      <c r="F78" s="57"/>
      <c r="I78" s="57"/>
    </row>
    <row r="79" spans="1:9" ht="12.75">
      <c r="A79" s="23" t="s">
        <v>35</v>
      </c>
      <c r="B79" s="21">
        <f>B80+B81+B82</f>
        <v>10392</v>
      </c>
      <c r="C79" s="21">
        <f>C80+C81+C82</f>
        <v>895.3</v>
      </c>
      <c r="D79" s="22">
        <f>C79/B79*100</f>
        <v>8.615280985373364</v>
      </c>
      <c r="E79" s="57"/>
      <c r="F79" s="57"/>
      <c r="I79" s="57"/>
    </row>
    <row r="80" spans="1:9" ht="12.75">
      <c r="A80" s="25" t="s">
        <v>87</v>
      </c>
      <c r="B80" s="26">
        <v>1085</v>
      </c>
      <c r="C80" s="26">
        <v>657.6</v>
      </c>
      <c r="D80" s="28">
        <f t="shared" si="4"/>
        <v>60.60829493087559</v>
      </c>
      <c r="E80" s="62"/>
      <c r="F80" s="62"/>
      <c r="I80" s="57"/>
    </row>
    <row r="81" spans="1:9" ht="12.75">
      <c r="A81" s="25" t="s">
        <v>96</v>
      </c>
      <c r="B81" s="26">
        <v>9307</v>
      </c>
      <c r="C81" s="26">
        <v>237.7</v>
      </c>
      <c r="D81" s="28">
        <f t="shared" si="4"/>
        <v>2.5539916192113465</v>
      </c>
      <c r="E81" s="62"/>
      <c r="F81" s="62"/>
      <c r="I81" s="57"/>
    </row>
    <row r="82" spans="1:10" ht="12.75">
      <c r="A82" s="25" t="s">
        <v>86</v>
      </c>
      <c r="B82" s="26">
        <v>0</v>
      </c>
      <c r="C82" s="26">
        <v>0</v>
      </c>
      <c r="D82" s="28" t="e">
        <f t="shared" si="4"/>
        <v>#DIV/0!</v>
      </c>
      <c r="E82" s="57"/>
      <c r="F82" s="57"/>
      <c r="I82" s="56"/>
      <c r="J82" s="55"/>
    </row>
    <row r="83" spans="1:9" ht="12.75">
      <c r="A83" s="23" t="s">
        <v>36</v>
      </c>
      <c r="B83" s="21">
        <f>B84</f>
        <v>3160</v>
      </c>
      <c r="C83" s="21">
        <f>C84</f>
        <v>2501.8</v>
      </c>
      <c r="D83" s="22">
        <f t="shared" si="4"/>
        <v>79.17088607594937</v>
      </c>
      <c r="E83" s="57"/>
      <c r="F83" s="57"/>
      <c r="I83" s="57"/>
    </row>
    <row r="84" spans="1:9" ht="12.75">
      <c r="A84" s="25" t="s">
        <v>99</v>
      </c>
      <c r="B84" s="26">
        <v>3160</v>
      </c>
      <c r="C84" s="26">
        <v>2501.8</v>
      </c>
      <c r="D84" s="28">
        <f t="shared" si="4"/>
        <v>79.17088607594937</v>
      </c>
      <c r="E84" s="57"/>
      <c r="F84" s="57"/>
      <c r="I84" s="57"/>
    </row>
    <row r="85" spans="1:9" ht="12.75">
      <c r="A85" s="58" t="s">
        <v>28</v>
      </c>
      <c r="B85" s="59">
        <f>B35+B44+B46+B49+B55+B62+B68+B73+B79+B83+B60</f>
        <v>1671586.9</v>
      </c>
      <c r="C85" s="59">
        <f>C35+C44+C46+C49+C55+C62+C68+C73+C79+C83+C60</f>
        <v>983996.2000000001</v>
      </c>
      <c r="D85" s="60">
        <f t="shared" si="4"/>
        <v>58.86599135228926</v>
      </c>
      <c r="E85" s="57"/>
      <c r="F85" s="57"/>
      <c r="I85" s="57"/>
    </row>
    <row r="86" spans="1:9" ht="24">
      <c r="A86" s="23" t="s">
        <v>29</v>
      </c>
      <c r="B86" s="63">
        <f>B33-B85</f>
        <v>-27200</v>
      </c>
      <c r="C86" s="63">
        <f>C33-C85</f>
        <v>2457.9999999998836</v>
      </c>
      <c r="D86" s="22"/>
      <c r="E86" s="57"/>
      <c r="F86" s="57"/>
      <c r="I86" s="57"/>
    </row>
    <row r="87" spans="1:9" ht="12.75">
      <c r="A87" s="32"/>
      <c r="B87" s="33" t="s">
        <v>38</v>
      </c>
      <c r="C87" s="34"/>
      <c r="D87" s="7"/>
      <c r="E87" s="57"/>
      <c r="F87" s="56"/>
      <c r="G87" s="54"/>
      <c r="I87" s="57"/>
    </row>
    <row r="88" spans="1:10" ht="12.75">
      <c r="A88" s="35"/>
      <c r="B88" s="36"/>
      <c r="C88" s="37" t="s">
        <v>88</v>
      </c>
      <c r="D88" s="7"/>
      <c r="E88" s="57"/>
      <c r="F88" s="57"/>
      <c r="I88" s="56"/>
      <c r="J88" s="54"/>
    </row>
    <row r="89" spans="1:9" ht="22.5">
      <c r="A89" s="44" t="s">
        <v>1</v>
      </c>
      <c r="B89" s="42" t="s">
        <v>76</v>
      </c>
      <c r="C89" s="43" t="s">
        <v>32</v>
      </c>
      <c r="D89" s="7"/>
      <c r="E89" s="57"/>
      <c r="F89" s="57"/>
      <c r="I89" s="57"/>
    </row>
    <row r="90" spans="1:10" ht="24">
      <c r="A90" s="1" t="s">
        <v>30</v>
      </c>
      <c r="B90" s="6">
        <f>B91+B96</f>
        <v>27200</v>
      </c>
      <c r="C90" s="6">
        <f>C91+C96</f>
        <v>-2458</v>
      </c>
      <c r="D90" s="7"/>
      <c r="E90" s="57"/>
      <c r="F90" s="57"/>
      <c r="I90" s="57"/>
      <c r="J90" s="53"/>
    </row>
    <row r="91" spans="1:4" ht="24">
      <c r="A91" s="38" t="s">
        <v>85</v>
      </c>
      <c r="B91" s="46">
        <f>B92</f>
        <v>0</v>
      </c>
      <c r="C91" s="46">
        <f>C92</f>
        <v>0</v>
      </c>
      <c r="D91" s="7"/>
    </row>
    <row r="92" spans="1:4" ht="24">
      <c r="A92" s="2" t="s">
        <v>65</v>
      </c>
      <c r="B92" s="3">
        <v>0</v>
      </c>
      <c r="C92" s="3">
        <v>0</v>
      </c>
      <c r="D92" s="15"/>
    </row>
    <row r="93" spans="1:4" ht="36">
      <c r="A93" s="2" t="s">
        <v>66</v>
      </c>
      <c r="B93" s="3">
        <v>0</v>
      </c>
      <c r="C93" s="3">
        <v>0</v>
      </c>
      <c r="D93" s="15"/>
    </row>
    <row r="94" spans="1:4" ht="36">
      <c r="A94" s="5" t="s">
        <v>67</v>
      </c>
      <c r="B94" s="3">
        <v>0</v>
      </c>
      <c r="C94" s="3">
        <v>0</v>
      </c>
      <c r="D94" s="7"/>
    </row>
    <row r="95" spans="1:4" ht="48">
      <c r="A95" s="5" t="s">
        <v>68</v>
      </c>
      <c r="B95" s="3">
        <v>0</v>
      </c>
      <c r="C95" s="3">
        <v>0</v>
      </c>
      <c r="D95" s="15"/>
    </row>
    <row r="96" spans="1:4" ht="12.75">
      <c r="A96" s="47" t="s">
        <v>73</v>
      </c>
      <c r="B96" s="46">
        <f>B97</f>
        <v>27200</v>
      </c>
      <c r="C96" s="46">
        <f>C97</f>
        <v>-2458</v>
      </c>
      <c r="D96" s="15"/>
    </row>
    <row r="97" spans="1:4" ht="24">
      <c r="A97" s="5" t="s">
        <v>69</v>
      </c>
      <c r="B97" s="52">
        <f>B98+B102</f>
        <v>27200</v>
      </c>
      <c r="C97" s="4">
        <f>C98+C102</f>
        <v>-2458</v>
      </c>
      <c r="D97" s="15"/>
    </row>
    <row r="98" spans="1:4" ht="12.75">
      <c r="A98" s="5" t="s">
        <v>77</v>
      </c>
      <c r="B98" s="52">
        <v>-1644386.9</v>
      </c>
      <c r="C98" s="4">
        <v>-1004995.5</v>
      </c>
      <c r="D98" s="15"/>
    </row>
    <row r="99" spans="1:4" ht="12.75">
      <c r="A99" s="5" t="s">
        <v>78</v>
      </c>
      <c r="B99" s="52">
        <v>-1644386.9</v>
      </c>
      <c r="C99" s="4">
        <v>-1004995.5</v>
      </c>
      <c r="D99" s="7"/>
    </row>
    <row r="100" spans="1:4" ht="24.75">
      <c r="A100" s="5" t="s">
        <v>79</v>
      </c>
      <c r="B100" s="52">
        <v>-1644386.9</v>
      </c>
      <c r="C100" s="4">
        <v>-1004995.5</v>
      </c>
      <c r="D100" s="45"/>
    </row>
    <row r="101" spans="1:4" ht="24.75">
      <c r="A101" s="5" t="s">
        <v>80</v>
      </c>
      <c r="B101" s="52">
        <v>-1644386.9</v>
      </c>
      <c r="C101" s="4">
        <v>-1004995.5</v>
      </c>
      <c r="D101" s="45"/>
    </row>
    <row r="102" spans="1:4" ht="15">
      <c r="A102" s="5" t="s">
        <v>70</v>
      </c>
      <c r="B102" s="52">
        <v>1671586.9</v>
      </c>
      <c r="C102" s="4">
        <v>1002537.5</v>
      </c>
      <c r="D102" s="45"/>
    </row>
    <row r="103" spans="1:4" ht="15">
      <c r="A103" s="5" t="s">
        <v>71</v>
      </c>
      <c r="B103" s="52">
        <v>1671586.9</v>
      </c>
      <c r="C103" s="4">
        <v>1002537.5</v>
      </c>
      <c r="D103" s="45"/>
    </row>
    <row r="104" spans="1:4" ht="24.75">
      <c r="A104" s="5" t="s">
        <v>74</v>
      </c>
      <c r="B104" s="52">
        <v>1671586.9</v>
      </c>
      <c r="C104" s="4">
        <v>1002537.5</v>
      </c>
      <c r="D104" s="45"/>
    </row>
    <row r="105" spans="1:4" ht="24.75">
      <c r="A105" s="5" t="s">
        <v>72</v>
      </c>
      <c r="B105" s="52">
        <v>1671586.9</v>
      </c>
      <c r="C105" s="4">
        <v>1002537.5</v>
      </c>
      <c r="D105" s="45"/>
    </row>
  </sheetData>
  <sheetProtection/>
  <mergeCells count="3">
    <mergeCell ref="A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zoomScalePageLayoutView="0" workbookViewId="0" topLeftCell="A1">
      <selection activeCell="E93" sqref="E93"/>
    </sheetView>
  </sheetViews>
  <sheetFormatPr defaultColWidth="9.00390625" defaultRowHeight="12.75"/>
  <cols>
    <col min="1" max="1" width="46.25390625" style="0" customWidth="1"/>
    <col min="2" max="3" width="20.25390625" style="0" customWidth="1"/>
    <col min="4" max="4" width="13.75390625" style="0" customWidth="1"/>
    <col min="6" max="6" width="10.125" style="0" bestFit="1" customWidth="1"/>
    <col min="7" max="7" width="10.75390625" style="0" bestFit="1" customWidth="1"/>
    <col min="9" max="9" width="11.75390625" style="0" bestFit="1" customWidth="1"/>
    <col min="10" max="10" width="12.00390625" style="0" customWidth="1"/>
  </cols>
  <sheetData>
    <row r="1" spans="1:4" ht="15.75">
      <c r="A1" s="85" t="s">
        <v>39</v>
      </c>
      <c r="B1" s="86"/>
      <c r="C1" s="86"/>
      <c r="D1" s="86"/>
    </row>
    <row r="2" spans="1:4" ht="15.75">
      <c r="A2" s="87" t="s">
        <v>90</v>
      </c>
      <c r="B2" s="88"/>
      <c r="C2" s="88"/>
      <c r="D2" s="88"/>
    </row>
    <row r="3" spans="1:4" ht="15.75">
      <c r="A3" s="89" t="s">
        <v>113</v>
      </c>
      <c r="B3" s="88"/>
      <c r="C3" s="88"/>
      <c r="D3" s="88"/>
    </row>
    <row r="4" spans="1:4" ht="15.75" thickBot="1">
      <c r="A4" s="8"/>
      <c r="B4" s="9"/>
      <c r="C4" s="10"/>
      <c r="D4" s="7" t="s">
        <v>61</v>
      </c>
    </row>
    <row r="5" spans="1:4" ht="15.75" thickBot="1">
      <c r="A5" s="11" t="s">
        <v>1</v>
      </c>
      <c r="B5" s="12" t="s">
        <v>31</v>
      </c>
      <c r="C5" s="13" t="s">
        <v>32</v>
      </c>
      <c r="D5" s="14" t="s">
        <v>17</v>
      </c>
    </row>
    <row r="6" spans="1:4" ht="13.5" thickBot="1">
      <c r="A6" s="16">
        <v>1</v>
      </c>
      <c r="B6" s="17">
        <v>2</v>
      </c>
      <c r="C6" s="18">
        <v>3</v>
      </c>
      <c r="D6" s="19">
        <v>4</v>
      </c>
    </row>
    <row r="7" spans="1:4" ht="12.75">
      <c r="A7" s="20" t="s">
        <v>18</v>
      </c>
      <c r="B7" s="21">
        <f>B8+B11+B12+B16+B17+B18+B20+B21+B22+B23+B10</f>
        <v>267178.3</v>
      </c>
      <c r="C7" s="21">
        <f>C8+C11+C12+C16+C17+C18+C20+C21+C22+C23+C10</f>
        <v>201809.80000000005</v>
      </c>
      <c r="D7" s="22">
        <f>C7/B7*100</f>
        <v>75.53375405113366</v>
      </c>
    </row>
    <row r="8" spans="1:4" ht="12.75">
      <c r="A8" s="23" t="s">
        <v>15</v>
      </c>
      <c r="B8" s="24">
        <f>B9</f>
        <v>160000</v>
      </c>
      <c r="C8" s="24">
        <f>C9</f>
        <v>115826.6</v>
      </c>
      <c r="D8" s="22">
        <f>C8/B8*100</f>
        <v>72.391625</v>
      </c>
    </row>
    <row r="9" spans="1:4" ht="12.75">
      <c r="A9" s="25" t="s">
        <v>0</v>
      </c>
      <c r="B9" s="26">
        <v>160000</v>
      </c>
      <c r="C9" s="27">
        <v>115826.6</v>
      </c>
      <c r="D9" s="28">
        <f>C9/B9*100</f>
        <v>72.391625</v>
      </c>
    </row>
    <row r="10" spans="1:4" ht="12.75">
      <c r="A10" s="23" t="s">
        <v>93</v>
      </c>
      <c r="B10" s="49">
        <v>15650</v>
      </c>
      <c r="C10" s="50">
        <v>13172</v>
      </c>
      <c r="D10" s="28">
        <f>C10/B10*100</f>
        <v>84.1661341853035</v>
      </c>
    </row>
    <row r="11" spans="1:4" ht="12.75">
      <c r="A11" s="23" t="s">
        <v>2</v>
      </c>
      <c r="B11" s="21">
        <v>28380</v>
      </c>
      <c r="C11" s="30">
        <v>20767.7</v>
      </c>
      <c r="D11" s="22">
        <f aca="true" t="shared" si="0" ref="D11:D21">C11/B11*100</f>
        <v>73.17723749119098</v>
      </c>
    </row>
    <row r="12" spans="1:4" ht="12.75">
      <c r="A12" s="23" t="s">
        <v>3</v>
      </c>
      <c r="B12" s="21">
        <f>B13+B14+B15</f>
        <v>16845</v>
      </c>
      <c r="C12" s="21">
        <f>C13+C14+C15</f>
        <v>9663.6</v>
      </c>
      <c r="D12" s="22">
        <f t="shared" si="0"/>
        <v>57.36776491540516</v>
      </c>
    </row>
    <row r="13" spans="1:4" ht="12.75">
      <c r="A13" s="25" t="s">
        <v>95</v>
      </c>
      <c r="B13" s="26">
        <v>2100</v>
      </c>
      <c r="C13" s="26">
        <v>546.3</v>
      </c>
      <c r="D13" s="22">
        <f t="shared" si="0"/>
        <v>26.014285714285712</v>
      </c>
    </row>
    <row r="14" spans="1:4" ht="12.75">
      <c r="A14" s="25" t="s">
        <v>8</v>
      </c>
      <c r="B14" s="26">
        <v>545</v>
      </c>
      <c r="C14" s="26">
        <v>159.6</v>
      </c>
      <c r="D14" s="22">
        <f t="shared" si="0"/>
        <v>29.284403669724767</v>
      </c>
    </row>
    <row r="15" spans="1:4" ht="12.75">
      <c r="A15" s="25" t="s">
        <v>94</v>
      </c>
      <c r="B15" s="26">
        <v>14200</v>
      </c>
      <c r="C15" s="26">
        <v>8957.7</v>
      </c>
      <c r="D15" s="22">
        <f t="shared" si="0"/>
        <v>63.08239436619719</v>
      </c>
    </row>
    <row r="16" spans="1:4" ht="12.75">
      <c r="A16" s="23" t="s">
        <v>19</v>
      </c>
      <c r="B16" s="21">
        <v>3100</v>
      </c>
      <c r="C16" s="31">
        <v>2433</v>
      </c>
      <c r="D16" s="22">
        <f t="shared" si="0"/>
        <v>78.48387096774194</v>
      </c>
    </row>
    <row r="17" spans="1:4" ht="36">
      <c r="A17" s="23" t="s">
        <v>37</v>
      </c>
      <c r="B17" s="21">
        <v>34866</v>
      </c>
      <c r="C17" s="31">
        <v>26126.9</v>
      </c>
      <c r="D17" s="22">
        <f t="shared" si="0"/>
        <v>74.93518040497906</v>
      </c>
    </row>
    <row r="18" spans="1:4" ht="24">
      <c r="A18" s="23" t="s">
        <v>9</v>
      </c>
      <c r="B18" s="21">
        <f>B19</f>
        <v>747</v>
      </c>
      <c r="C18" s="21">
        <f>C19</f>
        <v>460.7</v>
      </c>
      <c r="D18" s="22">
        <f t="shared" si="0"/>
        <v>61.67336010709504</v>
      </c>
    </row>
    <row r="19" spans="1:4" ht="12.75">
      <c r="A19" s="25" t="s">
        <v>10</v>
      </c>
      <c r="B19" s="26">
        <v>747</v>
      </c>
      <c r="C19" s="29">
        <v>460.7</v>
      </c>
      <c r="D19" s="28">
        <f t="shared" si="0"/>
        <v>61.67336010709504</v>
      </c>
    </row>
    <row r="20" spans="1:4" ht="24">
      <c r="A20" s="23" t="s">
        <v>11</v>
      </c>
      <c r="B20" s="21">
        <v>2420</v>
      </c>
      <c r="C20" s="31">
        <v>1864.1</v>
      </c>
      <c r="D20" s="22">
        <f t="shared" si="0"/>
        <v>77.02892561983471</v>
      </c>
    </row>
    <row r="21" spans="1:4" ht="24">
      <c r="A21" s="23" t="s">
        <v>20</v>
      </c>
      <c r="B21" s="21">
        <v>2560</v>
      </c>
      <c r="C21" s="30">
        <v>9333.1</v>
      </c>
      <c r="D21" s="22">
        <f t="shared" si="0"/>
        <v>364.57421875</v>
      </c>
    </row>
    <row r="22" spans="1:4" ht="12.75">
      <c r="A22" s="23" t="s">
        <v>21</v>
      </c>
      <c r="B22" s="21">
        <v>600</v>
      </c>
      <c r="C22" s="30">
        <v>243.5</v>
      </c>
      <c r="D22" s="22">
        <f>C22/B22*100</f>
        <v>40.583333333333336</v>
      </c>
    </row>
    <row r="23" spans="1:4" ht="12.75">
      <c r="A23" s="23" t="s">
        <v>4</v>
      </c>
      <c r="B23" s="21">
        <v>2010.3</v>
      </c>
      <c r="C23" s="30">
        <v>1918.6</v>
      </c>
      <c r="D23" s="22">
        <f>C23/B23*100</f>
        <v>95.4384917673979</v>
      </c>
    </row>
    <row r="24" spans="1:4" ht="12.75">
      <c r="A24" s="23" t="s">
        <v>16</v>
      </c>
      <c r="B24" s="21">
        <f>B25+B31+B32+B30</f>
        <v>1403501.5999999999</v>
      </c>
      <c r="C24" s="21">
        <f>C25+C31+C32+C30</f>
        <v>917487.3999999999</v>
      </c>
      <c r="D24" s="22">
        <f aca="true" t="shared" si="1" ref="D24:D32">C24/B24*100</f>
        <v>65.37131129740072</v>
      </c>
    </row>
    <row r="25" spans="1:4" ht="36">
      <c r="A25" s="25" t="s">
        <v>22</v>
      </c>
      <c r="B25" s="26">
        <f>B26+B27+B28+B29</f>
        <v>1379891.4999999998</v>
      </c>
      <c r="C25" s="26">
        <f>C26+C27+C28+C29</f>
        <v>916450.3999999999</v>
      </c>
      <c r="D25" s="28">
        <f t="shared" si="1"/>
        <v>66.41467100855394</v>
      </c>
    </row>
    <row r="26" spans="1:4" ht="24">
      <c r="A26" s="25" t="s">
        <v>23</v>
      </c>
      <c r="B26" s="26">
        <v>394268.3</v>
      </c>
      <c r="C26" s="29">
        <v>339145</v>
      </c>
      <c r="D26" s="28">
        <f t="shared" si="1"/>
        <v>86.0188353971141</v>
      </c>
    </row>
    <row r="27" spans="1:4" ht="24">
      <c r="A27" s="25" t="s">
        <v>24</v>
      </c>
      <c r="B27" s="26">
        <v>246745.8</v>
      </c>
      <c r="C27" s="29">
        <v>72626.2</v>
      </c>
      <c r="D27" s="28">
        <f t="shared" si="1"/>
        <v>29.433611433305046</v>
      </c>
    </row>
    <row r="28" spans="1:4" ht="24">
      <c r="A28" s="25" t="s">
        <v>25</v>
      </c>
      <c r="B28" s="26">
        <v>721308.2</v>
      </c>
      <c r="C28" s="29">
        <v>491025</v>
      </c>
      <c r="D28" s="28">
        <f t="shared" si="1"/>
        <v>68.07422957343339</v>
      </c>
    </row>
    <row r="29" spans="1:4" ht="12.75">
      <c r="A29" s="25" t="s">
        <v>26</v>
      </c>
      <c r="B29" s="26">
        <v>17569.2</v>
      </c>
      <c r="C29" s="29">
        <v>13654.2</v>
      </c>
      <c r="D29" s="28">
        <f t="shared" si="1"/>
        <v>77.71668601871457</v>
      </c>
    </row>
    <row r="30" spans="1:4" ht="27" customHeight="1">
      <c r="A30" s="25" t="s">
        <v>104</v>
      </c>
      <c r="B30" s="26">
        <v>139.1</v>
      </c>
      <c r="C30" s="29">
        <v>139.1</v>
      </c>
      <c r="D30" s="28">
        <f t="shared" si="1"/>
        <v>100</v>
      </c>
    </row>
    <row r="31" spans="1:4" ht="17.25" customHeight="1">
      <c r="A31" s="25" t="s">
        <v>62</v>
      </c>
      <c r="B31" s="26">
        <v>23471</v>
      </c>
      <c r="C31" s="29">
        <v>898.1</v>
      </c>
      <c r="D31" s="28">
        <f t="shared" si="1"/>
        <v>3.8264240978228456</v>
      </c>
    </row>
    <row r="32" spans="1:4" ht="48">
      <c r="A32" s="25" t="s">
        <v>63</v>
      </c>
      <c r="B32" s="26"/>
      <c r="C32" s="29">
        <v>-0.2</v>
      </c>
      <c r="D32" s="28" t="e">
        <f t="shared" si="1"/>
        <v>#DIV/0!</v>
      </c>
    </row>
    <row r="33" spans="1:4" ht="12.75">
      <c r="A33" s="58" t="s">
        <v>27</v>
      </c>
      <c r="B33" s="59">
        <f>B7+B24</f>
        <v>1670679.9</v>
      </c>
      <c r="C33" s="59">
        <f>C7+C24</f>
        <v>1119297.2</v>
      </c>
      <c r="D33" s="60">
        <f>C33/B33*100</f>
        <v>66.99650842749709</v>
      </c>
    </row>
    <row r="34" spans="1:4" ht="12.75">
      <c r="A34" s="39"/>
      <c r="B34" s="40"/>
      <c r="C34" s="40"/>
      <c r="D34" s="41"/>
    </row>
    <row r="35" spans="1:4" ht="12.75">
      <c r="A35" s="39" t="s">
        <v>12</v>
      </c>
      <c r="B35" s="31">
        <f>SUM(B36:B43)</f>
        <v>104161.59999999999</v>
      </c>
      <c r="C35" s="31">
        <f>SUM(C36:C43)</f>
        <v>89894.40000000001</v>
      </c>
      <c r="D35" s="41">
        <f aca="true" t="shared" si="2" ref="D35:D41">C35/B35*100</f>
        <v>86.30282176925087</v>
      </c>
    </row>
    <row r="36" spans="1:9" ht="24">
      <c r="A36" s="25" t="s">
        <v>40</v>
      </c>
      <c r="B36" s="27">
        <v>2080</v>
      </c>
      <c r="C36" s="29">
        <v>1861.3</v>
      </c>
      <c r="D36" s="28">
        <f t="shared" si="2"/>
        <v>89.48557692307692</v>
      </c>
      <c r="I36" s="57"/>
    </row>
    <row r="37" spans="1:9" ht="36">
      <c r="A37" s="25" t="s">
        <v>41</v>
      </c>
      <c r="B37" s="27">
        <v>1989</v>
      </c>
      <c r="C37" s="29">
        <v>1776.3</v>
      </c>
      <c r="D37" s="28">
        <f t="shared" si="2"/>
        <v>89.30618401206635</v>
      </c>
      <c r="I37" s="57"/>
    </row>
    <row r="38" spans="1:9" ht="36">
      <c r="A38" s="25" t="s">
        <v>42</v>
      </c>
      <c r="B38" s="27">
        <v>75483</v>
      </c>
      <c r="C38" s="29">
        <v>66377.3</v>
      </c>
      <c r="D38" s="28">
        <f t="shared" si="2"/>
        <v>87.93675397109283</v>
      </c>
      <c r="G38" s="53"/>
      <c r="I38" s="57"/>
    </row>
    <row r="39" spans="1:9" ht="12.75">
      <c r="A39" s="25" t="s">
        <v>84</v>
      </c>
      <c r="B39" s="27">
        <v>0.5</v>
      </c>
      <c r="C39" s="29">
        <v>0.5</v>
      </c>
      <c r="D39" s="28">
        <f t="shared" si="2"/>
        <v>100</v>
      </c>
      <c r="G39" s="53"/>
      <c r="I39" s="57"/>
    </row>
    <row r="40" spans="1:9" ht="36">
      <c r="A40" s="25" t="s">
        <v>43</v>
      </c>
      <c r="B40" s="27">
        <v>9725</v>
      </c>
      <c r="C40" s="29">
        <v>8760.6</v>
      </c>
      <c r="D40" s="28">
        <f t="shared" si="2"/>
        <v>90.08329048843187</v>
      </c>
      <c r="G40" s="53"/>
      <c r="I40" s="57"/>
    </row>
    <row r="41" spans="1:9" ht="12.75">
      <c r="A41" s="25" t="s">
        <v>91</v>
      </c>
      <c r="B41" s="27">
        <v>9.4</v>
      </c>
      <c r="C41" s="29">
        <v>9.4</v>
      </c>
      <c r="D41" s="28">
        <f t="shared" si="2"/>
        <v>100</v>
      </c>
      <c r="G41" s="53"/>
      <c r="I41" s="57"/>
    </row>
    <row r="42" spans="1:9" ht="12.75">
      <c r="A42" s="25" t="s">
        <v>44</v>
      </c>
      <c r="B42" s="27">
        <v>300</v>
      </c>
      <c r="C42" s="29">
        <v>0</v>
      </c>
      <c r="D42" s="28">
        <v>0</v>
      </c>
      <c r="G42" s="53"/>
      <c r="I42" s="57"/>
    </row>
    <row r="43" spans="1:10" ht="12.75">
      <c r="A43" s="25" t="s">
        <v>45</v>
      </c>
      <c r="B43" s="27">
        <v>14574.7</v>
      </c>
      <c r="C43" s="29">
        <v>11109</v>
      </c>
      <c r="D43" s="28">
        <f aca="true" t="shared" si="3" ref="D43:D70">C43/B43*100</f>
        <v>76.22112290475961</v>
      </c>
      <c r="G43" s="53"/>
      <c r="I43" s="56"/>
      <c r="J43" s="54"/>
    </row>
    <row r="44" spans="1:9" ht="12.75">
      <c r="A44" s="23" t="s">
        <v>33</v>
      </c>
      <c r="B44" s="21">
        <f>B45</f>
        <v>1464.7</v>
      </c>
      <c r="C44" s="21">
        <f>C45</f>
        <v>997.3</v>
      </c>
      <c r="D44" s="22">
        <f t="shared" si="3"/>
        <v>68.08902846999385</v>
      </c>
      <c r="G44" s="53"/>
      <c r="I44" s="57"/>
    </row>
    <row r="45" spans="1:11" ht="12.75">
      <c r="A45" s="25" t="s">
        <v>46</v>
      </c>
      <c r="B45" s="26">
        <v>1464.7</v>
      </c>
      <c r="C45" s="29">
        <v>997.3</v>
      </c>
      <c r="D45" s="22">
        <f t="shared" si="3"/>
        <v>68.08902846999385</v>
      </c>
      <c r="G45" s="53"/>
      <c r="I45" s="56"/>
      <c r="J45" s="55"/>
      <c r="K45" s="55"/>
    </row>
    <row r="46" spans="1:9" ht="24">
      <c r="A46" s="23" t="s">
        <v>13</v>
      </c>
      <c r="B46" s="31">
        <f>B47+B48</f>
        <v>40229.4</v>
      </c>
      <c r="C46" s="31">
        <f>C47+C48</f>
        <v>5749.1</v>
      </c>
      <c r="D46" s="22">
        <f t="shared" si="3"/>
        <v>14.290792306124377</v>
      </c>
      <c r="G46" s="53"/>
      <c r="I46" s="57"/>
    </row>
    <row r="47" spans="1:9" ht="12" customHeight="1">
      <c r="A47" s="51" t="s">
        <v>97</v>
      </c>
      <c r="B47" s="27">
        <v>7180.3</v>
      </c>
      <c r="C47" s="29">
        <v>5497</v>
      </c>
      <c r="D47" s="28">
        <f t="shared" si="3"/>
        <v>76.55668983190117</v>
      </c>
      <c r="G47" s="53"/>
      <c r="I47" s="57"/>
    </row>
    <row r="48" spans="1:9" ht="23.25" customHeight="1">
      <c r="A48" s="51" t="s">
        <v>98</v>
      </c>
      <c r="B48" s="27">
        <v>33049.1</v>
      </c>
      <c r="C48" s="29">
        <v>252.1</v>
      </c>
      <c r="D48" s="28">
        <f t="shared" si="3"/>
        <v>0.7628044334036328</v>
      </c>
      <c r="G48" s="54"/>
      <c r="I48" s="57"/>
    </row>
    <row r="49" spans="1:9" ht="12.75">
      <c r="A49" s="23" t="s">
        <v>14</v>
      </c>
      <c r="B49" s="31">
        <f>SUM(B50:B54)</f>
        <v>220949</v>
      </c>
      <c r="C49" s="31">
        <f>SUM(C50:C54)</f>
        <v>98008</v>
      </c>
      <c r="D49" s="22">
        <f t="shared" si="3"/>
        <v>44.35774771553616</v>
      </c>
      <c r="I49" s="57"/>
    </row>
    <row r="50" spans="1:9" ht="12.75">
      <c r="A50" s="25" t="s">
        <v>64</v>
      </c>
      <c r="B50" s="27">
        <v>51005</v>
      </c>
      <c r="C50" s="29">
        <v>20816.5</v>
      </c>
      <c r="D50" s="28">
        <f t="shared" si="3"/>
        <v>40.81266542495834</v>
      </c>
      <c r="I50" s="57"/>
    </row>
    <row r="51" spans="1:9" ht="12.75">
      <c r="A51" s="25" t="s">
        <v>102</v>
      </c>
      <c r="B51" s="27">
        <v>75</v>
      </c>
      <c r="C51" s="29">
        <v>0</v>
      </c>
      <c r="D51" s="28">
        <f t="shared" si="3"/>
        <v>0</v>
      </c>
      <c r="I51" s="57"/>
    </row>
    <row r="52" spans="1:10" ht="12.75">
      <c r="A52" s="25" t="s">
        <v>47</v>
      </c>
      <c r="B52" s="27">
        <v>27771.7</v>
      </c>
      <c r="C52" s="29">
        <v>20730.4</v>
      </c>
      <c r="D52" s="28">
        <f t="shared" si="3"/>
        <v>74.64577249502192</v>
      </c>
      <c r="I52" s="56"/>
      <c r="J52" s="55"/>
    </row>
    <row r="53" spans="1:9" ht="12.75">
      <c r="A53" s="25" t="s">
        <v>89</v>
      </c>
      <c r="B53" s="27">
        <v>121319.3</v>
      </c>
      <c r="C53" s="29">
        <v>46047.7</v>
      </c>
      <c r="D53" s="28">
        <f t="shared" si="3"/>
        <v>37.955791040667066</v>
      </c>
      <c r="I53" s="57"/>
    </row>
    <row r="54" spans="1:10" ht="12.75">
      <c r="A54" s="25" t="s">
        <v>48</v>
      </c>
      <c r="B54" s="27">
        <v>20778</v>
      </c>
      <c r="C54" s="29">
        <v>10413.4</v>
      </c>
      <c r="D54" s="28">
        <f t="shared" si="3"/>
        <v>50.11743189912408</v>
      </c>
      <c r="I54" s="57"/>
      <c r="J54" s="53"/>
    </row>
    <row r="55" spans="1:10" ht="12.75">
      <c r="A55" s="23" t="s">
        <v>5</v>
      </c>
      <c r="B55" s="31">
        <f>SUM(B56:B59)</f>
        <v>212723.2</v>
      </c>
      <c r="C55" s="31">
        <f>SUM(C56:C59)</f>
        <v>92980.7</v>
      </c>
      <c r="D55" s="22">
        <f t="shared" si="3"/>
        <v>43.709712903905164</v>
      </c>
      <c r="I55" s="57"/>
      <c r="J55" s="53"/>
    </row>
    <row r="56" spans="1:10" ht="12.75">
      <c r="A56" s="25" t="s">
        <v>49</v>
      </c>
      <c r="B56" s="27">
        <v>1265.6</v>
      </c>
      <c r="C56" s="29">
        <v>794.4</v>
      </c>
      <c r="D56" s="28">
        <f t="shared" si="3"/>
        <v>62.768647281921616</v>
      </c>
      <c r="I56" s="57"/>
      <c r="J56" s="53"/>
    </row>
    <row r="57" spans="1:10" ht="12.75">
      <c r="A57" s="25" t="s">
        <v>50</v>
      </c>
      <c r="B57" s="27">
        <v>144678.5</v>
      </c>
      <c r="C57" s="29">
        <v>58439.2</v>
      </c>
      <c r="D57" s="28">
        <f t="shared" si="3"/>
        <v>40.39245637741613</v>
      </c>
      <c r="I57" s="57"/>
      <c r="J57" s="53"/>
    </row>
    <row r="58" spans="1:10" ht="12.75">
      <c r="A58" s="25" t="s">
        <v>81</v>
      </c>
      <c r="B58" s="27">
        <v>59189.6</v>
      </c>
      <c r="C58" s="29">
        <v>27247.1</v>
      </c>
      <c r="D58" s="28">
        <f t="shared" si="3"/>
        <v>46.03359373944071</v>
      </c>
      <c r="I58" s="56"/>
      <c r="J58" s="54"/>
    </row>
    <row r="59" spans="1:9" ht="24">
      <c r="A59" s="25" t="s">
        <v>92</v>
      </c>
      <c r="B59" s="27">
        <v>7589.5</v>
      </c>
      <c r="C59" s="29">
        <v>6500</v>
      </c>
      <c r="D59" s="28">
        <f t="shared" si="3"/>
        <v>85.64464062191185</v>
      </c>
      <c r="I59" s="57"/>
    </row>
    <row r="60" spans="1:9" ht="12.75">
      <c r="A60" s="23" t="s">
        <v>110</v>
      </c>
      <c r="B60" s="31">
        <f>B61</f>
        <v>13130</v>
      </c>
      <c r="C60" s="31">
        <f>C61</f>
        <v>0</v>
      </c>
      <c r="D60" s="22">
        <f t="shared" si="3"/>
        <v>0</v>
      </c>
      <c r="I60" s="57"/>
    </row>
    <row r="61" spans="1:9" ht="12.75">
      <c r="A61" s="25" t="s">
        <v>111</v>
      </c>
      <c r="B61" s="27">
        <v>13130</v>
      </c>
      <c r="C61" s="29">
        <v>0</v>
      </c>
      <c r="D61" s="28">
        <f t="shared" si="3"/>
        <v>0</v>
      </c>
      <c r="I61" s="57"/>
    </row>
    <row r="62" spans="1:10" ht="12.75">
      <c r="A62" s="23" t="s">
        <v>6</v>
      </c>
      <c r="B62" s="31">
        <f>SUM(B63:B67)</f>
        <v>688443</v>
      </c>
      <c r="C62" s="31">
        <f>SUM(C63:C67)</f>
        <v>507592.4</v>
      </c>
      <c r="D62" s="22">
        <f t="shared" si="3"/>
        <v>73.73049039644532</v>
      </c>
      <c r="I62" s="57"/>
      <c r="J62" s="53"/>
    </row>
    <row r="63" spans="1:10" ht="12.75">
      <c r="A63" s="25" t="s">
        <v>51</v>
      </c>
      <c r="B63" s="27">
        <v>194071.6</v>
      </c>
      <c r="C63" s="29">
        <v>139086.9</v>
      </c>
      <c r="D63" s="28">
        <f t="shared" si="3"/>
        <v>71.66782775017056</v>
      </c>
      <c r="I63" s="57"/>
      <c r="J63" s="53"/>
    </row>
    <row r="64" spans="1:10" ht="12.75">
      <c r="A64" s="25" t="s">
        <v>52</v>
      </c>
      <c r="B64" s="27">
        <v>392171.7</v>
      </c>
      <c r="C64" s="29">
        <v>281951.4</v>
      </c>
      <c r="D64" s="28">
        <f t="shared" si="3"/>
        <v>71.89488685695578</v>
      </c>
      <c r="I64" s="57"/>
      <c r="J64" s="53"/>
    </row>
    <row r="65" spans="1:10" ht="12.75">
      <c r="A65" s="25" t="s">
        <v>75</v>
      </c>
      <c r="B65" s="27">
        <v>74205</v>
      </c>
      <c r="C65" s="29">
        <v>61522.1</v>
      </c>
      <c r="D65" s="28">
        <f t="shared" si="3"/>
        <v>82.90829458931339</v>
      </c>
      <c r="I65" s="57"/>
      <c r="J65" s="53"/>
    </row>
    <row r="66" spans="1:10" ht="12.75">
      <c r="A66" s="25" t="s">
        <v>100</v>
      </c>
      <c r="B66" s="27">
        <v>402.2</v>
      </c>
      <c r="C66" s="29">
        <v>402.2</v>
      </c>
      <c r="D66" s="28">
        <f t="shared" si="3"/>
        <v>100</v>
      </c>
      <c r="E66" s="61"/>
      <c r="F66" s="61"/>
      <c r="I66" s="56"/>
      <c r="J66" s="54"/>
    </row>
    <row r="67" spans="1:9" ht="12.75">
      <c r="A67" s="25" t="s">
        <v>53</v>
      </c>
      <c r="B67" s="27">
        <v>27592.5</v>
      </c>
      <c r="C67" s="29">
        <v>24629.8</v>
      </c>
      <c r="D67" s="28">
        <f t="shared" si="3"/>
        <v>89.26266195524147</v>
      </c>
      <c r="I67" s="57"/>
    </row>
    <row r="68" spans="1:10" ht="12.75">
      <c r="A68" s="23" t="s">
        <v>34</v>
      </c>
      <c r="B68" s="31">
        <f>SUM(B69:B70)</f>
        <v>154794.59999999998</v>
      </c>
      <c r="C68" s="31">
        <f>SUM(C69:C70)</f>
        <v>125501.8</v>
      </c>
      <c r="D68" s="22">
        <f t="shared" si="3"/>
        <v>81.07634245639062</v>
      </c>
      <c r="E68" s="57"/>
      <c r="F68" s="57"/>
      <c r="I68" s="57"/>
      <c r="J68" s="53"/>
    </row>
    <row r="69" spans="1:10" ht="12.75">
      <c r="A69" s="25" t="s">
        <v>54</v>
      </c>
      <c r="B69" s="27">
        <v>117601.9</v>
      </c>
      <c r="C69" s="29">
        <v>92668.5</v>
      </c>
      <c r="D69" s="28">
        <f t="shared" si="3"/>
        <v>78.7984717933979</v>
      </c>
      <c r="E69" s="57"/>
      <c r="F69" s="57"/>
      <c r="I69" s="57"/>
      <c r="J69" s="53"/>
    </row>
    <row r="70" spans="1:10" ht="12.75">
      <c r="A70" s="25" t="s">
        <v>55</v>
      </c>
      <c r="B70" s="27">
        <v>37192.7</v>
      </c>
      <c r="C70" s="29">
        <v>32833.3</v>
      </c>
      <c r="D70" s="28">
        <f t="shared" si="3"/>
        <v>88.27888268396757</v>
      </c>
      <c r="E70" s="57"/>
      <c r="F70" s="56"/>
      <c r="G70" s="55"/>
      <c r="I70" s="57"/>
      <c r="J70" s="53"/>
    </row>
    <row r="71" spans="1:9" ht="12.75" customHeight="1" hidden="1">
      <c r="A71" s="23" t="s">
        <v>82</v>
      </c>
      <c r="B71" s="31">
        <f>B72</f>
        <v>0</v>
      </c>
      <c r="C71" s="31">
        <f>C72</f>
        <v>0</v>
      </c>
      <c r="D71" s="22">
        <v>0</v>
      </c>
      <c r="E71" s="57"/>
      <c r="F71" s="57"/>
      <c r="I71" s="57"/>
    </row>
    <row r="72" spans="1:9" ht="12.75" customHeight="1" hidden="1">
      <c r="A72" s="25" t="s">
        <v>83</v>
      </c>
      <c r="B72" s="27">
        <v>0</v>
      </c>
      <c r="C72" s="29">
        <v>0</v>
      </c>
      <c r="D72" s="28">
        <v>0</v>
      </c>
      <c r="E72" s="57"/>
      <c r="F72" s="57"/>
      <c r="I72" s="57"/>
    </row>
    <row r="73" spans="1:10" ht="12.75">
      <c r="A73" s="23" t="s">
        <v>7</v>
      </c>
      <c r="B73" s="31">
        <f>B74+B75+B76+B77+B78</f>
        <v>248260.9</v>
      </c>
      <c r="C73" s="31">
        <f>C74+C75+C76+C77+C78</f>
        <v>184994.1</v>
      </c>
      <c r="D73" s="22">
        <f aca="true" t="shared" si="4" ref="D73:D85">C73/B73*100</f>
        <v>74.51600312413272</v>
      </c>
      <c r="E73" s="57"/>
      <c r="F73" s="57"/>
      <c r="I73" s="57"/>
      <c r="J73" s="53"/>
    </row>
    <row r="74" spans="1:10" ht="12.75">
      <c r="A74" s="25" t="s">
        <v>56</v>
      </c>
      <c r="B74" s="27">
        <v>5183.3</v>
      </c>
      <c r="C74" s="29">
        <v>4540.2</v>
      </c>
      <c r="D74" s="28">
        <f t="shared" si="4"/>
        <v>87.59284625624602</v>
      </c>
      <c r="E74" s="57"/>
      <c r="F74" s="57"/>
      <c r="I74" s="57"/>
      <c r="J74" s="53"/>
    </row>
    <row r="75" spans="1:10" ht="12.75">
      <c r="A75" s="25" t="s">
        <v>57</v>
      </c>
      <c r="B75" s="27">
        <v>117902.2</v>
      </c>
      <c r="C75" s="29">
        <v>73908.4</v>
      </c>
      <c r="D75" s="28">
        <f t="shared" si="4"/>
        <v>62.68619245442408</v>
      </c>
      <c r="E75" s="57"/>
      <c r="F75" s="57"/>
      <c r="I75" s="56"/>
      <c r="J75" s="54"/>
    </row>
    <row r="76" spans="1:9" ht="12.75">
      <c r="A76" s="25" t="s">
        <v>58</v>
      </c>
      <c r="B76" s="27">
        <v>11114.2</v>
      </c>
      <c r="C76" s="29">
        <v>8531.3</v>
      </c>
      <c r="D76" s="28">
        <f t="shared" si="4"/>
        <v>76.7603606197477</v>
      </c>
      <c r="E76" s="57"/>
      <c r="F76" s="57"/>
      <c r="I76" s="57"/>
    </row>
    <row r="77" spans="1:9" ht="12.75">
      <c r="A77" s="25" t="s">
        <v>59</v>
      </c>
      <c r="B77" s="27">
        <v>90434.3</v>
      </c>
      <c r="C77" s="29">
        <v>81686.8</v>
      </c>
      <c r="D77" s="28">
        <f t="shared" si="4"/>
        <v>90.32723203474788</v>
      </c>
      <c r="E77" s="57"/>
      <c r="F77" s="57"/>
      <c r="I77" s="57"/>
    </row>
    <row r="78" spans="1:9" ht="12.75">
      <c r="A78" s="25" t="s">
        <v>60</v>
      </c>
      <c r="B78" s="27">
        <v>23626.9</v>
      </c>
      <c r="C78" s="29">
        <v>16327.4</v>
      </c>
      <c r="D78" s="28">
        <f t="shared" si="4"/>
        <v>69.10513016942552</v>
      </c>
      <c r="E78" s="57"/>
      <c r="F78" s="57"/>
      <c r="I78" s="57"/>
    </row>
    <row r="79" spans="1:9" ht="12.75">
      <c r="A79" s="23" t="s">
        <v>35</v>
      </c>
      <c r="B79" s="21">
        <f>B80+B81+B82</f>
        <v>10317.8</v>
      </c>
      <c r="C79" s="21">
        <f>C80+C81+C82</f>
        <v>4724.8</v>
      </c>
      <c r="D79" s="22">
        <f>C79/B79*100</f>
        <v>45.792707747775694</v>
      </c>
      <c r="E79" s="57"/>
      <c r="F79" s="57"/>
      <c r="I79" s="57"/>
    </row>
    <row r="80" spans="1:9" ht="12.75">
      <c r="A80" s="25" t="s">
        <v>87</v>
      </c>
      <c r="B80" s="26">
        <v>1080</v>
      </c>
      <c r="C80" s="26">
        <v>726.7</v>
      </c>
      <c r="D80" s="28">
        <f t="shared" si="4"/>
        <v>67.28703703703704</v>
      </c>
      <c r="E80" s="62"/>
      <c r="F80" s="62"/>
      <c r="I80" s="57"/>
    </row>
    <row r="81" spans="1:9" ht="12.75">
      <c r="A81" s="25" t="s">
        <v>96</v>
      </c>
      <c r="B81" s="26">
        <v>9237.8</v>
      </c>
      <c r="C81" s="26">
        <v>3998.1</v>
      </c>
      <c r="D81" s="28">
        <f t="shared" si="4"/>
        <v>43.27978523024963</v>
      </c>
      <c r="E81" s="62"/>
      <c r="F81" s="62"/>
      <c r="I81" s="57"/>
    </row>
    <row r="82" spans="1:10" ht="12.75">
      <c r="A82" s="25" t="s">
        <v>86</v>
      </c>
      <c r="B82" s="26">
        <v>0</v>
      </c>
      <c r="C82" s="26">
        <v>0</v>
      </c>
      <c r="D82" s="28" t="e">
        <f t="shared" si="4"/>
        <v>#DIV/0!</v>
      </c>
      <c r="E82" s="57"/>
      <c r="F82" s="57"/>
      <c r="I82" s="56"/>
      <c r="J82" s="55"/>
    </row>
    <row r="83" spans="1:9" ht="12.75">
      <c r="A83" s="23" t="s">
        <v>36</v>
      </c>
      <c r="B83" s="21">
        <f>B84</f>
        <v>3405.7</v>
      </c>
      <c r="C83" s="21">
        <f>C84</f>
        <v>2842.4</v>
      </c>
      <c r="D83" s="22">
        <f t="shared" si="4"/>
        <v>83.46008162785918</v>
      </c>
      <c r="E83" s="57"/>
      <c r="F83" s="57"/>
      <c r="I83" s="57"/>
    </row>
    <row r="84" spans="1:9" ht="12.75">
      <c r="A84" s="25" t="s">
        <v>99</v>
      </c>
      <c r="B84" s="26">
        <v>3405.7</v>
      </c>
      <c r="C84" s="26">
        <v>2842.4</v>
      </c>
      <c r="D84" s="28">
        <f t="shared" si="4"/>
        <v>83.46008162785918</v>
      </c>
      <c r="E84" s="57"/>
      <c r="F84" s="57"/>
      <c r="I84" s="57"/>
    </row>
    <row r="85" spans="1:9" ht="12.75">
      <c r="A85" s="58" t="s">
        <v>28</v>
      </c>
      <c r="B85" s="59">
        <f>B35+B44+B46+B49+B55+B62+B68+B73+B79+B83+B60</f>
        <v>1697879.9</v>
      </c>
      <c r="C85" s="59">
        <f>C35+C44+C46+C49+C55+C62+C68+C73+C79+C83+C60</f>
        <v>1113285</v>
      </c>
      <c r="D85" s="60">
        <f t="shared" si="4"/>
        <v>65.5691253545083</v>
      </c>
      <c r="E85" s="57"/>
      <c r="F85" s="57"/>
      <c r="I85" s="57"/>
    </row>
    <row r="86" spans="1:9" ht="24">
      <c r="A86" s="23" t="s">
        <v>29</v>
      </c>
      <c r="B86" s="63">
        <f>B33-B85</f>
        <v>-27200</v>
      </c>
      <c r="C86" s="63">
        <f>C33-C85</f>
        <v>6012.199999999953</v>
      </c>
      <c r="D86" s="22"/>
      <c r="E86" s="57"/>
      <c r="F86" s="57"/>
      <c r="I86" s="57"/>
    </row>
    <row r="87" spans="1:9" ht="12.75">
      <c r="A87" s="32"/>
      <c r="B87" s="33" t="s">
        <v>38</v>
      </c>
      <c r="C87" s="34"/>
      <c r="D87" s="7"/>
      <c r="E87" s="57"/>
      <c r="F87" s="56"/>
      <c r="G87" s="54"/>
      <c r="I87" s="57"/>
    </row>
    <row r="88" spans="1:10" ht="12.75">
      <c r="A88" s="35"/>
      <c r="B88" s="36"/>
      <c r="C88" s="37" t="s">
        <v>88</v>
      </c>
      <c r="D88" s="7"/>
      <c r="E88" s="57"/>
      <c r="F88" s="57"/>
      <c r="I88" s="56"/>
      <c r="J88" s="54"/>
    </row>
    <row r="89" spans="1:9" ht="22.5">
      <c r="A89" s="44" t="s">
        <v>1</v>
      </c>
      <c r="B89" s="42" t="s">
        <v>76</v>
      </c>
      <c r="C89" s="43" t="s">
        <v>32</v>
      </c>
      <c r="D89" s="7"/>
      <c r="E89" s="57"/>
      <c r="F89" s="57"/>
      <c r="I89" s="57"/>
    </row>
    <row r="90" spans="1:10" ht="24">
      <c r="A90" s="1" t="s">
        <v>30</v>
      </c>
      <c r="B90" s="64">
        <f>B91+B96</f>
        <v>27200</v>
      </c>
      <c r="C90" s="64">
        <f>C91+C96</f>
        <v>-6012.199999999953</v>
      </c>
      <c r="D90" s="7"/>
      <c r="E90" s="57"/>
      <c r="F90" s="57"/>
      <c r="I90" s="57"/>
      <c r="J90" s="53"/>
    </row>
    <row r="91" spans="1:4" ht="24">
      <c r="A91" s="38" t="s">
        <v>85</v>
      </c>
      <c r="B91" s="65">
        <f>B92</f>
        <v>0</v>
      </c>
      <c r="C91" s="65">
        <f>C92</f>
        <v>0</v>
      </c>
      <c r="D91" s="7"/>
    </row>
    <row r="92" spans="1:4" ht="24">
      <c r="A92" s="2" t="s">
        <v>65</v>
      </c>
      <c r="B92" s="66">
        <v>0</v>
      </c>
      <c r="C92" s="66">
        <v>0</v>
      </c>
      <c r="D92" s="15"/>
    </row>
    <row r="93" spans="1:4" ht="36">
      <c r="A93" s="2" t="s">
        <v>66</v>
      </c>
      <c r="B93" s="66">
        <v>0</v>
      </c>
      <c r="C93" s="66">
        <v>0</v>
      </c>
      <c r="D93" s="15"/>
    </row>
    <row r="94" spans="1:4" ht="36">
      <c r="A94" s="5" t="s">
        <v>67</v>
      </c>
      <c r="B94" s="66">
        <v>0</v>
      </c>
      <c r="C94" s="66">
        <v>0</v>
      </c>
      <c r="D94" s="7"/>
    </row>
    <row r="95" spans="1:4" ht="48">
      <c r="A95" s="5" t="s">
        <v>68</v>
      </c>
      <c r="B95" s="66">
        <v>0</v>
      </c>
      <c r="C95" s="66">
        <v>0</v>
      </c>
      <c r="D95" s="15"/>
    </row>
    <row r="96" spans="1:4" ht="12.75">
      <c r="A96" s="47" t="s">
        <v>73</v>
      </c>
      <c r="B96" s="65">
        <f>B97</f>
        <v>27200</v>
      </c>
      <c r="C96" s="65">
        <f>C97</f>
        <v>-6012.199999999953</v>
      </c>
      <c r="D96" s="15"/>
    </row>
    <row r="97" spans="1:4" ht="24">
      <c r="A97" s="5" t="s">
        <v>69</v>
      </c>
      <c r="B97" s="67">
        <f>B98+B102</f>
        <v>27200</v>
      </c>
      <c r="C97" s="67">
        <f>C98+C102</f>
        <v>-6012.199999999953</v>
      </c>
      <c r="D97" s="15"/>
    </row>
    <row r="98" spans="1:4" ht="12.75">
      <c r="A98" s="5" t="s">
        <v>77</v>
      </c>
      <c r="B98" s="67">
        <v>-1670679.9</v>
      </c>
      <c r="C98" s="67">
        <v>-1138596.8</v>
      </c>
      <c r="D98" s="15"/>
    </row>
    <row r="99" spans="1:4" ht="12.75">
      <c r="A99" s="5" t="s">
        <v>78</v>
      </c>
      <c r="B99" s="67">
        <v>-1670679.9</v>
      </c>
      <c r="C99" s="67">
        <v>-1138596.8</v>
      </c>
      <c r="D99" s="7"/>
    </row>
    <row r="100" spans="1:4" ht="24.75">
      <c r="A100" s="5" t="s">
        <v>79</v>
      </c>
      <c r="B100" s="67">
        <v>-1670679.9</v>
      </c>
      <c r="C100" s="67">
        <v>-1138596.8</v>
      </c>
      <c r="D100" s="45"/>
    </row>
    <row r="101" spans="1:4" ht="24.75">
      <c r="A101" s="5" t="s">
        <v>80</v>
      </c>
      <c r="B101" s="67">
        <v>-1670679.9</v>
      </c>
      <c r="C101" s="67">
        <v>-1138596.8</v>
      </c>
      <c r="D101" s="45"/>
    </row>
    <row r="102" spans="1:4" ht="15">
      <c r="A102" s="5" t="s">
        <v>70</v>
      </c>
      <c r="B102" s="67">
        <v>1697879.9</v>
      </c>
      <c r="C102" s="67">
        <v>1132584.6</v>
      </c>
      <c r="D102" s="45"/>
    </row>
    <row r="103" spans="1:4" ht="15">
      <c r="A103" s="5" t="s">
        <v>71</v>
      </c>
      <c r="B103" s="67">
        <v>1697879.9</v>
      </c>
      <c r="C103" s="67">
        <v>1132584.6</v>
      </c>
      <c r="D103" s="45"/>
    </row>
    <row r="104" spans="1:4" ht="24.75">
      <c r="A104" s="5" t="s">
        <v>74</v>
      </c>
      <c r="B104" s="67">
        <v>1697879.9</v>
      </c>
      <c r="C104" s="67">
        <v>1132584.6</v>
      </c>
      <c r="D104" s="45"/>
    </row>
    <row r="105" spans="1:4" ht="24.75">
      <c r="A105" s="5" t="s">
        <v>72</v>
      </c>
      <c r="B105" s="67">
        <v>1697879.9</v>
      </c>
      <c r="C105" s="67">
        <v>1132584.6</v>
      </c>
      <c r="D105" s="45"/>
    </row>
  </sheetData>
  <sheetProtection/>
  <mergeCells count="3">
    <mergeCell ref="A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Пользователь</cp:lastModifiedBy>
  <cp:lastPrinted>2024-01-15T04:06:39Z</cp:lastPrinted>
  <dcterms:created xsi:type="dcterms:W3CDTF">1999-05-18T09:48:14Z</dcterms:created>
  <dcterms:modified xsi:type="dcterms:W3CDTF">2024-01-15T09:22:45Z</dcterms:modified>
  <cp:category/>
  <cp:version/>
  <cp:contentType/>
  <cp:contentStatus/>
</cp:coreProperties>
</file>