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19440" windowHeight="11955" activeTab="1"/>
  </bookViews>
  <sheets>
    <sheet name="Доходы" sheetId="2" r:id="rId1"/>
    <sheet name="Расходы" sheetId="3" r:id="rId2"/>
  </sheets>
  <calcPr calcId="145621"/>
</workbook>
</file>

<file path=xl/calcChain.xml><?xml version="1.0" encoding="utf-8"?>
<calcChain xmlns="http://schemas.openxmlformats.org/spreadsheetml/2006/main">
  <c r="J21" i="2" l="1"/>
  <c r="D30" i="3" l="1"/>
  <c r="G14" i="2" l="1"/>
  <c r="K14" i="2"/>
  <c r="J25" i="2"/>
  <c r="J14" i="2" l="1"/>
  <c r="I14" i="2"/>
  <c r="H14" i="2"/>
  <c r="E14" i="2"/>
  <c r="F14" i="2"/>
  <c r="D14" i="2"/>
  <c r="D13" i="2" s="1"/>
  <c r="F25" i="2" l="1"/>
  <c r="E25" i="2"/>
  <c r="D25" i="2"/>
  <c r="E20" i="2" l="1"/>
  <c r="F20" i="2"/>
  <c r="G20" i="2"/>
  <c r="H20" i="2"/>
  <c r="I20" i="2"/>
  <c r="J20" i="2"/>
  <c r="K20" i="2"/>
  <c r="D20" i="2"/>
  <c r="I25" i="2" l="1"/>
  <c r="H25" i="2"/>
  <c r="H22" i="2"/>
  <c r="H13" i="3"/>
  <c r="K25" i="2" l="1"/>
  <c r="E22" i="2" l="1"/>
  <c r="G22" i="2"/>
  <c r="G13" i="2"/>
  <c r="G29" i="2" s="1"/>
  <c r="K13" i="3" l="1"/>
  <c r="I13" i="3"/>
  <c r="E13" i="3"/>
  <c r="F13" i="3"/>
  <c r="G13" i="3"/>
  <c r="J13" i="3"/>
  <c r="D13" i="3"/>
  <c r="G28" i="3"/>
  <c r="E28" i="3"/>
  <c r="K22" i="2"/>
  <c r="K13" i="2"/>
  <c r="E25" i="3"/>
  <c r="F25" i="3"/>
  <c r="G25" i="3"/>
  <c r="H25" i="3"/>
  <c r="I25" i="3"/>
  <c r="J25" i="3"/>
  <c r="K25" i="3"/>
  <c r="D25" i="3"/>
  <c r="F28" i="3"/>
  <c r="H28" i="3"/>
  <c r="I28" i="3"/>
  <c r="J28" i="3"/>
  <c r="K28" i="3"/>
  <c r="D28" i="3"/>
  <c r="F30" i="3"/>
  <c r="G30" i="3"/>
  <c r="H30" i="3"/>
  <c r="I30" i="3"/>
  <c r="J30" i="3"/>
  <c r="K30" i="3"/>
  <c r="E30" i="3"/>
  <c r="F22" i="2"/>
  <c r="I22" i="2"/>
  <c r="J22" i="2"/>
  <c r="D22" i="2"/>
  <c r="E13" i="2"/>
  <c r="F13" i="2"/>
  <c r="H13" i="2"/>
  <c r="I13" i="2"/>
  <c r="J13" i="2"/>
  <c r="F29" i="2" l="1"/>
  <c r="K29" i="2"/>
  <c r="I33" i="3"/>
  <c r="H33" i="3"/>
  <c r="H41" i="3" s="1"/>
  <c r="H29" i="2"/>
  <c r="J29" i="2"/>
  <c r="I29" i="2"/>
  <c r="E29" i="2"/>
  <c r="D29" i="2"/>
  <c r="F33" i="3"/>
  <c r="F41" i="3" s="1"/>
  <c r="G33" i="3"/>
  <c r="G41" i="3" s="1"/>
  <c r="E33" i="3"/>
  <c r="E41" i="3" s="1"/>
  <c r="K33" i="3"/>
  <c r="J33" i="3"/>
  <c r="D33" i="3"/>
  <c r="D41" i="3" s="1"/>
  <c r="K41" i="3" l="1"/>
  <c r="J41" i="3"/>
  <c r="I41" i="3"/>
</calcChain>
</file>

<file path=xl/sharedStrings.xml><?xml version="1.0" encoding="utf-8"?>
<sst xmlns="http://schemas.openxmlformats.org/spreadsheetml/2006/main" count="137" uniqueCount="92">
  <si>
    <t>ДОРОЖНЫЙ ФОНД</t>
  </si>
  <si>
    <t>Наименование финансового органа</t>
  </si>
  <si>
    <t>ФИНАНСОВОЕ УПРАВЛЕНИЕ АДМИНИСТРАЦИИ КРАПИВИНСКОГО МУНИЦИПАЛЬНОГО ОКРУГА</t>
  </si>
  <si>
    <t>Наименование бюджета</t>
  </si>
  <si>
    <t>Бюджет муниципальных округов</t>
  </si>
  <si>
    <t>Периодичность: месячная</t>
  </si>
  <si>
    <t>Единица измерения: тыс. руб</t>
  </si>
  <si>
    <t>1. Доходы</t>
  </si>
  <si>
    <t>Код</t>
  </si>
  <si>
    <t>Наименование</t>
  </si>
  <si>
    <t>КБК</t>
  </si>
  <si>
    <t>План первоначальный</t>
  </si>
  <si>
    <t>План уточненный</t>
  </si>
  <si>
    <t>2</t>
  </si>
  <si>
    <t>3</t>
  </si>
  <si>
    <t>доходы от уплаты акцизов на дизельное топливо</t>
  </si>
  <si>
    <t>00010302231010000110</t>
  </si>
  <si>
    <t>доходы от уплаты акцизов на моторные масла</t>
  </si>
  <si>
    <t>00010302240010000110</t>
  </si>
  <si>
    <t>доходы от уплаты акцизов на автомобильный бензин</t>
  </si>
  <si>
    <t>00010302251010000110</t>
  </si>
  <si>
    <t>доходы от уплаты акцизов на прямогонный бензин</t>
  </si>
  <si>
    <t>00010302260010000110</t>
  </si>
  <si>
    <t>00010604000020000110</t>
  </si>
  <si>
    <t>00020225555140000150</t>
  </si>
  <si>
    <t>00020220041140000150</t>
  </si>
  <si>
    <t>Дотации бюджетам муниципальных округов на выравнивание бюджетной обеспеченности</t>
  </si>
  <si>
    <t>00020215001140000150</t>
  </si>
  <si>
    <t>Субсидии на финансовое обеспечение дорожной деятельности в отношении дорог общего пользования местного значения</t>
  </si>
  <si>
    <t>ИТОГО ДОХОДЫ МУНИЦИПАЛЬНОГО ДОРОЖНОГО ФОНДА</t>
  </si>
  <si>
    <t>Руководитель</t>
  </si>
  <si>
    <t>(подпись)</t>
  </si>
  <si>
    <t>(расшифровка подписи)</t>
  </si>
  <si>
    <t>Главный бухгалтер</t>
  </si>
  <si>
    <t>Симонова Елена Васильевна</t>
  </si>
  <si>
    <t>2. Расходы</t>
  </si>
  <si>
    <t>Направление расходов</t>
  </si>
  <si>
    <t>Вид расходов</t>
  </si>
  <si>
    <t>План уточненный (по решению)</t>
  </si>
  <si>
    <t>План уточненный (по росписи)</t>
  </si>
  <si>
    <t>Основные направления расходов:</t>
  </si>
  <si>
    <t>----</t>
  </si>
  <si>
    <t xml:space="preserve"> Строительство, реконструкция</t>
  </si>
  <si>
    <t xml:space="preserve"> Капитальный ремонт дорог</t>
  </si>
  <si>
    <t xml:space="preserve"> Ремонт дорог</t>
  </si>
  <si>
    <t xml:space="preserve"> Содержание дорог (в т.ч. ИТС)</t>
  </si>
  <si>
    <t xml:space="preserve"> Субсидии на содержание муниципального учреждения</t>
  </si>
  <si>
    <t>Прочие, (с указанием направления расходов и ВР) в т.ч:</t>
  </si>
  <si>
    <t xml:space="preserve"> Прочие</t>
  </si>
  <si>
    <t>ИТОГО РАСХОДЫ МУНИЦИПАЛЬНОГО ДОРОЖНОГО ФОНДА</t>
  </si>
  <si>
    <t>Исполнено</t>
  </si>
  <si>
    <t>Дворовые территории, в т.числе:</t>
  </si>
  <si>
    <t xml:space="preserve"> кап. ремонт дворовых территорий</t>
  </si>
  <si>
    <t xml:space="preserve"> ремонт дворовых территорий</t>
  </si>
  <si>
    <t>4</t>
  </si>
  <si>
    <t>4.1</t>
  </si>
  <si>
    <t>4.2</t>
  </si>
  <si>
    <t>2.1</t>
  </si>
  <si>
    <t>2.2</t>
  </si>
  <si>
    <t>1.1</t>
  </si>
  <si>
    <t>1.2</t>
  </si>
  <si>
    <t>1.3</t>
  </si>
  <si>
    <t>План  первоначальный</t>
  </si>
  <si>
    <t>План  уточненный (по росписи)</t>
  </si>
  <si>
    <t xml:space="preserve"> Уличное освещение </t>
  </si>
  <si>
    <t>1.4</t>
  </si>
  <si>
    <t>в т.ч. из средств областного бюджета</t>
  </si>
  <si>
    <t>Обязательные источники ассигнований дорожного фонда:</t>
  </si>
  <si>
    <t xml:space="preserve"> Акцизы на ГСМ:</t>
  </si>
  <si>
    <t>Транспортный налог</t>
  </si>
  <si>
    <t>Дополнительные налоговые и неналоговые источники ассигнований дорожного фонда, утверджденные решением о создании дорожного фонда</t>
  </si>
  <si>
    <t>Мебюджетные трансферты:</t>
  </si>
  <si>
    <t>3.1</t>
  </si>
  <si>
    <t>НП "Формирование современной городской среды</t>
  </si>
  <si>
    <t>3.2</t>
  </si>
  <si>
    <t>Субсидии на строительство (реконструкцию) капремонт и ремонт дорог</t>
  </si>
  <si>
    <t>3.5</t>
  </si>
  <si>
    <t>Прочие МБТ, полученные на дорожную деятельность (с указанием наименования):</t>
  </si>
  <si>
    <t>Субсидии.</t>
  </si>
  <si>
    <t>Дотации бюджетам муниципальных округов на поддержку мер по обеспечению сбалансированности бюджетов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</si>
  <si>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участков. </t>
  </si>
  <si>
    <t>00011105012140000120</t>
  </si>
  <si>
    <t>00020215002140000150</t>
  </si>
  <si>
    <t>Остаток на 01.01.2025</t>
  </si>
  <si>
    <t>Исп. __________________ тел 22237</t>
  </si>
  <si>
    <t>на  1 января 2026 г.</t>
  </si>
  <si>
    <t>Данные за предыдущий год (2024)</t>
  </si>
  <si>
    <t>Данные за текущий год (2025)</t>
  </si>
  <si>
    <t>"20"   января  2026г.</t>
  </si>
  <si>
    <t>Баштанова Анна Николаевна</t>
  </si>
  <si>
    <t>Остаток на 01.01.2026</t>
  </si>
  <si>
    <r>
      <t>Исп.</t>
    </r>
    <r>
      <rPr>
        <u/>
        <sz val="11"/>
        <rFont val="Calibri"/>
        <family val="2"/>
        <charset val="204"/>
        <scheme val="minor"/>
      </rPr>
      <t>Жаркова И.С..</t>
    </r>
    <r>
      <rPr>
        <sz val="11"/>
        <rFont val="Calibri"/>
        <family val="2"/>
        <scheme val="minor"/>
      </rPr>
      <t xml:space="preserve"> тел 22237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</si>
</sst>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BF1DD"/>
      </patternFill>
    </fill>
    <fill>
      <patternFill patternType="solid">
        <fgColor rgb="FFFDEADA"/>
      </patternFill>
    </fill>
    <fill>
      <patternFill patternType="solid">
        <fgColor rgb="FFDBE5F1"/>
      </patternFill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1" fillId="0" borderId="1">
      <alignment horizontal="center" vertical="center" wrapText="1"/>
    </xf>
    <xf numFmtId="0" fontId="2" fillId="0" borderId="2"/>
    <xf numFmtId="0" fontId="2" fillId="0" borderId="3">
      <alignment wrapText="1"/>
    </xf>
    <xf numFmtId="0" fontId="2" fillId="0" borderId="2">
      <alignment wrapText="1"/>
    </xf>
    <xf numFmtId="0" fontId="3" fillId="0" borderId="2">
      <alignment wrapText="1"/>
    </xf>
    <xf numFmtId="49" fontId="2" fillId="0" borderId="2">
      <alignment horizontal="left" vertical="center" wrapText="1"/>
    </xf>
    <xf numFmtId="49" fontId="2" fillId="0" borderId="2">
      <alignment horizontal="center"/>
    </xf>
    <xf numFmtId="0" fontId="4" fillId="0" borderId="2">
      <alignment wrapText="1"/>
    </xf>
    <xf numFmtId="0" fontId="4" fillId="0" borderId="1">
      <alignment horizontal="center"/>
    </xf>
    <xf numFmtId="0" fontId="4" fillId="2" borderId="1">
      <alignment horizontal="center"/>
    </xf>
    <xf numFmtId="0" fontId="4" fillId="3" borderId="1">
      <alignment horizontal="center"/>
    </xf>
    <xf numFmtId="0" fontId="2" fillId="0" borderId="1">
      <alignment horizontal="center" vertical="center" wrapText="1"/>
    </xf>
    <xf numFmtId="49" fontId="2" fillId="0" borderId="1">
      <alignment horizontal="center" vertical="center" wrapText="1"/>
    </xf>
    <xf numFmtId="0" fontId="2" fillId="2" borderId="1">
      <alignment horizontal="center" vertical="center" wrapText="1"/>
    </xf>
    <xf numFmtId="0" fontId="2" fillId="3" borderId="1">
      <alignment horizontal="center" vertical="center" wrapText="1"/>
    </xf>
    <xf numFmtId="0" fontId="2" fillId="0" borderId="2">
      <alignment horizontal="center" vertical="center" wrapText="1"/>
    </xf>
    <xf numFmtId="0" fontId="2" fillId="0" borderId="1">
      <alignment horizontal="center"/>
    </xf>
    <xf numFmtId="49" fontId="2" fillId="0" borderId="1">
      <alignment horizontal="center"/>
    </xf>
    <xf numFmtId="0" fontId="2" fillId="0" borderId="1"/>
    <xf numFmtId="49" fontId="2" fillId="0" borderId="1">
      <alignment horizontal="left" vertical="center" wrapText="1"/>
    </xf>
    <xf numFmtId="0" fontId="5" fillId="0" borderId="2"/>
    <xf numFmtId="0" fontId="3" fillId="0" borderId="2">
      <alignment horizontal="center" wrapText="1"/>
    </xf>
    <xf numFmtId="0" fontId="2" fillId="0" borderId="2">
      <alignment horizontal="center" wrapText="1"/>
    </xf>
    <xf numFmtId="0" fontId="2" fillId="4" borderId="1">
      <alignment horizontal="center"/>
    </xf>
    <xf numFmtId="2" fontId="2" fillId="0" borderId="1">
      <alignment horizontal="center" vertical="center" wrapText="1"/>
    </xf>
    <xf numFmtId="2" fontId="2" fillId="2" borderId="1">
      <alignment horizontal="center" vertical="center" wrapText="1"/>
    </xf>
    <xf numFmtId="2" fontId="2" fillId="3" borderId="1">
      <alignment horizontal="center" vertical="center" wrapText="1"/>
    </xf>
    <xf numFmtId="2" fontId="2" fillId="3" borderId="4">
      <alignment horizontal="center" vertical="center" wrapText="1"/>
    </xf>
    <xf numFmtId="0" fontId="2" fillId="4" borderId="1">
      <alignment horizontal="center" vertical="center" wrapText="1"/>
    </xf>
    <xf numFmtId="0" fontId="2" fillId="0" borderId="4">
      <alignment horizontal="center"/>
    </xf>
    <xf numFmtId="0" fontId="2" fillId="0" borderId="4"/>
    <xf numFmtId="0" fontId="4" fillId="0" borderId="2">
      <alignment horizontal="left"/>
    </xf>
    <xf numFmtId="0" fontId="4" fillId="0" borderId="2">
      <alignment horizontal="center"/>
    </xf>
    <xf numFmtId="0" fontId="2" fillId="0" borderId="1">
      <alignment vertical="center"/>
    </xf>
    <xf numFmtId="0" fontId="2" fillId="0" borderId="1">
      <alignment horizontal="left" vertical="center"/>
    </xf>
    <xf numFmtId="0" fontId="2" fillId="0" borderId="2">
      <alignment horizontal="center" vertical="top" wrapText="1"/>
    </xf>
    <xf numFmtId="0" fontId="8" fillId="0" borderId="0"/>
    <xf numFmtId="0" fontId="8" fillId="0" borderId="0"/>
    <xf numFmtId="0" fontId="8" fillId="0" borderId="0"/>
    <xf numFmtId="0" fontId="6" fillId="0" borderId="2"/>
    <xf numFmtId="0" fontId="6" fillId="0" borderId="2"/>
    <xf numFmtId="0" fontId="7" fillId="5" borderId="2"/>
    <xf numFmtId="0" fontId="6" fillId="0" borderId="2"/>
  </cellStyleXfs>
  <cellXfs count="124">
    <xf numFmtId="0" fontId="0" fillId="0" borderId="0" xfId="0"/>
    <xf numFmtId="0" fontId="0" fillId="0" borderId="0" xfId="0" applyProtection="1">
      <protection locked="0"/>
    </xf>
    <xf numFmtId="0" fontId="2" fillId="0" borderId="2" xfId="2" applyNumberFormat="1" applyProtection="1"/>
    <xf numFmtId="49" fontId="2" fillId="0" borderId="2" xfId="7" applyNumberFormat="1" applyProtection="1">
      <alignment horizontal="center"/>
    </xf>
    <xf numFmtId="49" fontId="9" fillId="0" borderId="2" xfId="6" applyNumberFormat="1" applyFont="1" applyProtection="1">
      <alignment horizontal="left" vertical="center" wrapText="1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2" xfId="2" applyNumberFormat="1" applyFont="1" applyProtection="1"/>
    <xf numFmtId="0" fontId="8" fillId="0" borderId="0" xfId="0" applyFont="1" applyProtection="1">
      <protection locked="0"/>
    </xf>
    <xf numFmtId="2" fontId="13" fillId="0" borderId="1" xfId="25" applyNumberFormat="1" applyFont="1" applyProtection="1">
      <alignment horizontal="center" vertical="center" wrapText="1"/>
    </xf>
    <xf numFmtId="2" fontId="13" fillId="2" borderId="1" xfId="26" applyNumberFormat="1" applyFont="1" applyProtection="1">
      <alignment horizontal="center" vertical="center" wrapText="1"/>
    </xf>
    <xf numFmtId="0" fontId="13" fillId="2" borderId="1" xfId="14" applyNumberFormat="1" applyFont="1" applyProtection="1">
      <alignment horizontal="center" vertical="center" wrapText="1"/>
    </xf>
    <xf numFmtId="0" fontId="13" fillId="0" borderId="1" xfId="17" applyNumberFormat="1" applyFont="1" applyProtection="1">
      <alignment horizontal="center"/>
    </xf>
    <xf numFmtId="0" fontId="13" fillId="0" borderId="1" xfId="19" applyNumberFormat="1" applyFont="1" applyProtection="1"/>
    <xf numFmtId="0" fontId="15" fillId="0" borderId="1" xfId="19" applyNumberFormat="1" applyFont="1" applyAlignment="1" applyProtection="1">
      <alignment wrapText="1"/>
    </xf>
    <xf numFmtId="0" fontId="11" fillId="0" borderId="1" xfId="19" applyNumberFormat="1" applyFont="1" applyProtection="1"/>
    <xf numFmtId="0" fontId="16" fillId="0" borderId="1" xfId="19" applyNumberFormat="1" applyFont="1" applyAlignment="1" applyProtection="1">
      <alignment wrapText="1"/>
    </xf>
    <xf numFmtId="0" fontId="11" fillId="0" borderId="2" xfId="2" applyNumberFormat="1" applyFont="1" applyProtection="1"/>
    <xf numFmtId="0" fontId="17" fillId="0" borderId="2" xfId="21" applyNumberFormat="1" applyFont="1" applyProtection="1"/>
    <xf numFmtId="0" fontId="17" fillId="0" borderId="2" xfId="21" applyNumberFormat="1" applyFont="1" applyAlignment="1" applyProtection="1">
      <alignment wrapText="1"/>
    </xf>
    <xf numFmtId="164" fontId="8" fillId="0" borderId="0" xfId="0" applyNumberFormat="1" applyFont="1" applyProtection="1">
      <protection locked="0"/>
    </xf>
    <xf numFmtId="0" fontId="13" fillId="0" borderId="2" xfId="2" applyNumberFormat="1" applyFont="1" applyAlignment="1" applyProtection="1">
      <alignment horizontal="right"/>
    </xf>
    <xf numFmtId="2" fontId="13" fillId="0" borderId="1" xfId="25" applyNumberFormat="1" applyFont="1" applyAlignment="1" applyProtection="1">
      <alignment horizontal="right" vertical="center" wrapText="1"/>
    </xf>
    <xf numFmtId="0" fontId="13" fillId="0" borderId="1" xfId="17" applyNumberFormat="1" applyFont="1" applyAlignment="1" applyProtection="1">
      <alignment horizontal="right"/>
    </xf>
    <xf numFmtId="49" fontId="13" fillId="0" borderId="1" xfId="19" applyNumberFormat="1" applyFont="1" applyAlignment="1" applyProtection="1">
      <alignment horizontal="right"/>
    </xf>
    <xf numFmtId="49" fontId="11" fillId="0" borderId="1" xfId="19" applyNumberFormat="1" applyFont="1" applyAlignment="1" applyProtection="1">
      <alignment horizontal="right"/>
    </xf>
    <xf numFmtId="0" fontId="17" fillId="0" borderId="2" xfId="21" applyNumberFormat="1" applyFont="1" applyAlignment="1" applyProtection="1">
      <alignment horizontal="right"/>
    </xf>
    <xf numFmtId="0" fontId="8" fillId="0" borderId="0" xfId="0" applyFont="1" applyAlignment="1" applyProtection="1">
      <alignment horizontal="right"/>
      <protection locked="0"/>
    </xf>
    <xf numFmtId="2" fontId="13" fillId="3" borderId="8" xfId="27" applyNumberFormat="1" applyFont="1" applyBorder="1" applyProtection="1">
      <alignment horizontal="center" vertical="center" wrapText="1"/>
    </xf>
    <xf numFmtId="0" fontId="13" fillId="3" borderId="8" xfId="15" applyNumberFormat="1" applyFont="1" applyBorder="1" applyProtection="1">
      <alignment horizontal="center" vertical="center" wrapText="1"/>
    </xf>
    <xf numFmtId="0" fontId="18" fillId="0" borderId="1" xfId="19" applyNumberFormat="1" applyFont="1" applyAlignment="1" applyProtection="1">
      <alignment wrapText="1"/>
    </xf>
    <xf numFmtId="0" fontId="19" fillId="0" borderId="1" xfId="19" applyNumberFormat="1" applyFont="1" applyProtection="1"/>
    <xf numFmtId="4" fontId="11" fillId="0" borderId="1" xfId="19" applyNumberFormat="1" applyFont="1" applyProtection="1"/>
    <xf numFmtId="4" fontId="13" fillId="0" borderId="1" xfId="19" applyNumberFormat="1" applyFont="1" applyProtection="1"/>
    <xf numFmtId="4" fontId="19" fillId="0" borderId="1" xfId="19" applyNumberFormat="1" applyFont="1" applyProtection="1"/>
    <xf numFmtId="0" fontId="21" fillId="0" borderId="1" xfId="12" applyNumberFormat="1" applyFont="1" applyProtection="1">
      <alignment horizontal="center" vertical="center" wrapText="1"/>
    </xf>
    <xf numFmtId="49" fontId="23" fillId="0" borderId="1" xfId="13" applyNumberFormat="1" applyFont="1" applyProtection="1">
      <alignment horizontal="center" vertical="center" wrapText="1"/>
    </xf>
    <xf numFmtId="49" fontId="21" fillId="0" borderId="1" xfId="13" applyNumberFormat="1" applyFont="1" applyProtection="1">
      <alignment horizontal="center" vertical="center" wrapText="1"/>
    </xf>
    <xf numFmtId="0" fontId="21" fillId="2" borderId="1" xfId="14" applyNumberFormat="1" applyFont="1" applyProtection="1">
      <alignment horizontal="center" vertical="center" wrapText="1"/>
    </xf>
    <xf numFmtId="0" fontId="21" fillId="3" borderId="8" xfId="15" applyNumberFormat="1" applyFont="1" applyBorder="1" applyProtection="1">
      <alignment horizontal="center" vertical="center" wrapText="1"/>
    </xf>
    <xf numFmtId="0" fontId="21" fillId="3" borderId="5" xfId="15" applyNumberFormat="1" applyFont="1" applyBorder="1" applyProtection="1">
      <alignment horizontal="center" vertical="center" wrapText="1"/>
    </xf>
    <xf numFmtId="0" fontId="21" fillId="0" borderId="1" xfId="17" applyNumberFormat="1" applyFont="1" applyProtection="1">
      <alignment horizontal="center"/>
    </xf>
    <xf numFmtId="49" fontId="21" fillId="0" borderId="1" xfId="18" applyNumberFormat="1" applyFont="1" applyProtection="1">
      <alignment horizontal="center"/>
    </xf>
    <xf numFmtId="0" fontId="21" fillId="6" borderId="1" xfId="17" applyNumberFormat="1" applyFont="1" applyFill="1" applyProtection="1">
      <alignment horizontal="center"/>
    </xf>
    <xf numFmtId="0" fontId="21" fillId="6" borderId="8" xfId="17" applyNumberFormat="1" applyFont="1" applyFill="1" applyBorder="1" applyProtection="1">
      <alignment horizontal="center"/>
    </xf>
    <xf numFmtId="49" fontId="24" fillId="0" borderId="1" xfId="19" applyNumberFormat="1" applyFont="1" applyAlignment="1" applyProtection="1">
      <alignment horizontal="right"/>
    </xf>
    <xf numFmtId="49" fontId="25" fillId="0" borderId="1" xfId="20" applyNumberFormat="1" applyFont="1" applyProtection="1">
      <alignment horizontal="left" vertical="center" wrapText="1"/>
    </xf>
    <xf numFmtId="4" fontId="20" fillId="0" borderId="1" xfId="19" applyNumberFormat="1" applyFont="1" applyProtection="1"/>
    <xf numFmtId="4" fontId="20" fillId="6" borderId="1" xfId="19" applyNumberFormat="1" applyFont="1" applyFill="1" applyProtection="1"/>
    <xf numFmtId="49" fontId="22" fillId="0" borderId="1" xfId="19" applyNumberFormat="1" applyFont="1" applyAlignment="1" applyProtection="1">
      <alignment horizontal="right"/>
    </xf>
    <xf numFmtId="49" fontId="23" fillId="0" borderId="1" xfId="20" applyNumberFormat="1" applyFont="1" applyProtection="1">
      <alignment horizontal="left" vertical="center" wrapText="1"/>
    </xf>
    <xf numFmtId="4" fontId="26" fillId="0" borderId="1" xfId="19" applyNumberFormat="1" applyFont="1" applyProtection="1"/>
    <xf numFmtId="4" fontId="26" fillId="6" borderId="1" xfId="19" applyNumberFormat="1" applyFont="1" applyFill="1" applyProtection="1"/>
    <xf numFmtId="4" fontId="21" fillId="0" borderId="1" xfId="19" applyNumberFormat="1" applyFont="1" applyProtection="1"/>
    <xf numFmtId="4" fontId="21" fillId="6" borderId="1" xfId="19" applyNumberFormat="1" applyFont="1" applyFill="1" applyProtection="1"/>
    <xf numFmtId="49" fontId="22" fillId="0" borderId="0" xfId="0" applyNumberFormat="1" applyFont="1"/>
    <xf numFmtId="49" fontId="23" fillId="0" borderId="11" xfId="20" applyNumberFormat="1" applyFont="1" applyBorder="1" applyProtection="1">
      <alignment horizontal="left" vertical="center" wrapText="1"/>
    </xf>
    <xf numFmtId="49" fontId="22" fillId="0" borderId="4" xfId="19" applyNumberFormat="1" applyFont="1" applyBorder="1" applyAlignment="1" applyProtection="1">
      <alignment horizontal="right"/>
    </xf>
    <xf numFmtId="49" fontId="23" fillId="0" borderId="7" xfId="20" applyNumberFormat="1" applyFont="1" applyBorder="1" applyProtection="1">
      <alignment horizontal="left" vertical="center" wrapText="1"/>
    </xf>
    <xf numFmtId="49" fontId="21" fillId="0" borderId="10" xfId="18" applyNumberFormat="1" applyFont="1" applyBorder="1" applyProtection="1">
      <alignment horizontal="center"/>
    </xf>
    <xf numFmtId="49" fontId="25" fillId="0" borderId="8" xfId="20" applyNumberFormat="1" applyFont="1" applyBorder="1" applyProtection="1">
      <alignment horizontal="left" vertical="center" wrapText="1"/>
    </xf>
    <xf numFmtId="0" fontId="23" fillId="0" borderId="2" xfId="21" applyNumberFormat="1" applyFont="1" applyProtection="1"/>
    <xf numFmtId="2" fontId="23" fillId="0" borderId="2" xfId="21" applyNumberFormat="1" applyFont="1" applyProtection="1"/>
    <xf numFmtId="2" fontId="21" fillId="0" borderId="2" xfId="4" applyNumberFormat="1" applyFont="1">
      <alignment wrapText="1"/>
    </xf>
    <xf numFmtId="0" fontId="27" fillId="0" borderId="2" xfId="22" applyFont="1">
      <alignment horizontal="center" wrapText="1"/>
    </xf>
    <xf numFmtId="2" fontId="21" fillId="0" borderId="2" xfId="2" applyNumberFormat="1" applyFont="1" applyProtection="1"/>
    <xf numFmtId="0" fontId="21" fillId="0" borderId="2" xfId="2" applyNumberFormat="1" applyFont="1" applyProtection="1"/>
    <xf numFmtId="0" fontId="23" fillId="0" borderId="2" xfId="2" applyNumberFormat="1" applyFont="1" applyProtection="1"/>
    <xf numFmtId="0" fontId="21" fillId="0" borderId="2" xfId="23" applyFont="1">
      <alignment horizontal="center" wrapText="1"/>
    </xf>
    <xf numFmtId="4" fontId="21" fillId="0" borderId="2" xfId="2" applyNumberFormat="1" applyFont="1" applyProtection="1"/>
    <xf numFmtId="4" fontId="8" fillId="0" borderId="0" xfId="0" applyNumberFormat="1" applyFont="1" applyProtection="1">
      <protection locked="0"/>
    </xf>
    <xf numFmtId="4" fontId="23" fillId="0" borderId="2" xfId="21" applyNumberFormat="1" applyFont="1" applyProtection="1"/>
    <xf numFmtId="0" fontId="2" fillId="0" borderId="2" xfId="4" applyNumberFormat="1" applyProtection="1">
      <alignment wrapText="1"/>
    </xf>
    <xf numFmtId="0" fontId="2" fillId="0" borderId="2" xfId="4">
      <alignment wrapText="1"/>
    </xf>
    <xf numFmtId="0" fontId="4" fillId="0" borderId="2" xfId="8" applyNumberFormat="1" applyProtection="1">
      <alignment wrapText="1"/>
    </xf>
    <xf numFmtId="0" fontId="4" fillId="0" borderId="2" xfId="8">
      <alignment wrapText="1"/>
    </xf>
    <xf numFmtId="0" fontId="20" fillId="0" borderId="1" xfId="9" applyNumberFormat="1" applyFont="1" applyProtection="1">
      <alignment horizontal="center"/>
    </xf>
    <xf numFmtId="0" fontId="20" fillId="0" borderId="1" xfId="9" applyFont="1">
      <alignment horizontal="center"/>
    </xf>
    <xf numFmtId="0" fontId="20" fillId="2" borderId="1" xfId="10" applyNumberFormat="1" applyFont="1" applyProtection="1">
      <alignment horizontal="center"/>
    </xf>
    <xf numFmtId="0" fontId="20" fillId="2" borderId="1" xfId="10" applyFont="1">
      <alignment horizontal="center"/>
    </xf>
    <xf numFmtId="0" fontId="20" fillId="2" borderId="4" xfId="10" applyFont="1" applyBorder="1">
      <alignment horizontal="center"/>
    </xf>
    <xf numFmtId="0" fontId="1" fillId="0" borderId="2" xfId="1" applyNumberFormat="1" applyBorder="1" applyAlignment="1" applyProtection="1">
      <alignment horizontal="center" vertical="center" wrapText="1"/>
    </xf>
    <xf numFmtId="0" fontId="2" fillId="0" borderId="2" xfId="4" applyNumberFormat="1" applyAlignment="1" applyProtection="1">
      <alignment horizontal="left" wrapText="1"/>
    </xf>
    <xf numFmtId="0" fontId="3" fillId="0" borderId="2" xfId="5" applyNumberFormat="1" applyAlignment="1" applyProtection="1">
      <alignment horizontal="center" wrapText="1"/>
    </xf>
    <xf numFmtId="0" fontId="2" fillId="0" borderId="2" xfId="3" applyNumberFormat="1" applyBorder="1" applyProtection="1">
      <alignment wrapText="1"/>
    </xf>
    <xf numFmtId="0" fontId="2" fillId="0" borderId="2" xfId="3" applyBorder="1">
      <alignment wrapText="1"/>
    </xf>
    <xf numFmtId="0" fontId="21" fillId="6" borderId="7" xfId="29" applyNumberFormat="1" applyFont="1" applyFill="1" applyBorder="1" applyAlignment="1" applyProtection="1">
      <alignment horizontal="center" vertical="center" wrapText="1"/>
    </xf>
    <xf numFmtId="0" fontId="21" fillId="0" borderId="2" xfId="23" applyNumberFormat="1" applyFont="1" applyProtection="1">
      <alignment horizontal="center" wrapText="1"/>
    </xf>
    <xf numFmtId="0" fontId="21" fillId="0" borderId="2" xfId="23" applyFont="1">
      <alignment horizontal="center" wrapText="1"/>
    </xf>
    <xf numFmtId="0" fontId="21" fillId="0" borderId="2" xfId="4" applyNumberFormat="1" applyFont="1" applyProtection="1">
      <alignment wrapText="1"/>
    </xf>
    <xf numFmtId="0" fontId="21" fillId="0" borderId="2" xfId="4" applyFont="1">
      <alignment wrapText="1"/>
    </xf>
    <xf numFmtId="0" fontId="27" fillId="0" borderId="6" xfId="5" applyNumberFormat="1" applyFont="1" applyBorder="1" applyProtection="1">
      <alignment wrapText="1"/>
    </xf>
    <xf numFmtId="0" fontId="27" fillId="0" borderId="6" xfId="5" applyFont="1" applyBorder="1">
      <alignment wrapText="1"/>
    </xf>
    <xf numFmtId="0" fontId="27" fillId="0" borderId="2" xfId="22" applyNumberFormat="1" applyFont="1" applyProtection="1">
      <alignment horizontal="center" wrapText="1"/>
    </xf>
    <xf numFmtId="0" fontId="27" fillId="0" borderId="2" xfId="22" applyFont="1">
      <alignment horizontal="center" wrapText="1"/>
    </xf>
    <xf numFmtId="0" fontId="22" fillId="0" borderId="2" xfId="4" applyNumberFormat="1" applyFont="1" applyProtection="1">
      <alignment wrapText="1"/>
    </xf>
    <xf numFmtId="0" fontId="22" fillId="0" borderId="2" xfId="4" applyFont="1">
      <alignment wrapText="1"/>
    </xf>
    <xf numFmtId="0" fontId="20" fillId="3" borderId="7" xfId="11" applyNumberFormat="1" applyFont="1" applyBorder="1" applyAlignment="1" applyProtection="1">
      <alignment horizontal="center" wrapText="1"/>
    </xf>
    <xf numFmtId="0" fontId="20" fillId="3" borderId="7" xfId="11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13" fillId="0" borderId="2" xfId="23" applyNumberFormat="1" applyFont="1" applyProtection="1">
      <alignment horizontal="center" wrapText="1"/>
    </xf>
    <xf numFmtId="0" fontId="13" fillId="0" borderId="2" xfId="23" applyFont="1">
      <alignment horizontal="center" wrapText="1"/>
    </xf>
    <xf numFmtId="0" fontId="13" fillId="0" borderId="2" xfId="4" applyNumberFormat="1" applyFont="1" applyFill="1" applyProtection="1">
      <alignment wrapText="1"/>
    </xf>
    <xf numFmtId="0" fontId="13" fillId="0" borderId="2" xfId="4" applyFont="1" applyFill="1">
      <alignment wrapText="1"/>
    </xf>
    <xf numFmtId="0" fontId="13" fillId="0" borderId="2" xfId="4" applyNumberFormat="1" applyFont="1" applyProtection="1">
      <alignment wrapText="1"/>
    </xf>
    <xf numFmtId="0" fontId="13" fillId="0" borderId="2" xfId="4" applyFont="1">
      <alignment wrapText="1"/>
    </xf>
    <xf numFmtId="0" fontId="14" fillId="0" borderId="6" xfId="5" applyNumberFormat="1" applyFont="1" applyBorder="1" applyProtection="1">
      <alignment wrapText="1"/>
    </xf>
    <xf numFmtId="0" fontId="14" fillId="0" borderId="6" xfId="5" applyFont="1" applyBorder="1">
      <alignment wrapText="1"/>
    </xf>
    <xf numFmtId="0" fontId="14" fillId="0" borderId="2" xfId="22" applyNumberFormat="1" applyFont="1" applyProtection="1">
      <alignment horizontal="center" wrapText="1"/>
    </xf>
    <xf numFmtId="0" fontId="14" fillId="0" borderId="2" xfId="22" applyFont="1">
      <alignment horizontal="center" wrapText="1"/>
    </xf>
    <xf numFmtId="0" fontId="11" fillId="3" borderId="7" xfId="11" applyNumberFormat="1" applyFont="1" applyBorder="1" applyAlignment="1" applyProtection="1">
      <alignment horizontal="center"/>
    </xf>
    <xf numFmtId="0" fontId="11" fillId="0" borderId="2" xfId="8" applyNumberFormat="1" applyFont="1" applyProtection="1">
      <alignment wrapText="1"/>
    </xf>
    <xf numFmtId="0" fontId="11" fillId="0" borderId="2" xfId="8" applyFont="1">
      <alignment wrapText="1"/>
    </xf>
    <xf numFmtId="0" fontId="11" fillId="0" borderId="1" xfId="9" applyNumberFormat="1" applyFont="1" applyProtection="1">
      <alignment horizontal="center"/>
    </xf>
    <xf numFmtId="0" fontId="11" fillId="0" borderId="1" xfId="9" applyFont="1">
      <alignment horizontal="center"/>
    </xf>
    <xf numFmtId="0" fontId="11" fillId="2" borderId="1" xfId="10" applyNumberFormat="1" applyFont="1" applyProtection="1">
      <alignment horizontal="center"/>
    </xf>
    <xf numFmtId="0" fontId="11" fillId="2" borderId="1" xfId="10" applyFont="1">
      <alignment horizontal="center"/>
    </xf>
    <xf numFmtId="0" fontId="11" fillId="2" borderId="4" xfId="10" applyFont="1" applyBorder="1">
      <alignment horizontal="center"/>
    </xf>
    <xf numFmtId="0" fontId="12" fillId="0" borderId="2" xfId="1" applyNumberFormat="1" applyFont="1" applyBorder="1" applyProtection="1">
      <alignment horizontal="center" vertical="center" wrapText="1"/>
    </xf>
    <xf numFmtId="0" fontId="12" fillId="0" borderId="2" xfId="1" applyFont="1" applyBorder="1">
      <alignment horizontal="center" vertical="center" wrapText="1"/>
    </xf>
    <xf numFmtId="0" fontId="13" fillId="0" borderId="2" xfId="3" applyNumberFormat="1" applyFont="1" applyBorder="1" applyProtection="1">
      <alignment wrapText="1"/>
    </xf>
    <xf numFmtId="0" fontId="13" fillId="0" borderId="2" xfId="3" applyFont="1" applyBorder="1">
      <alignment wrapText="1"/>
    </xf>
    <xf numFmtId="0" fontId="14" fillId="0" borderId="2" xfId="5" applyNumberFormat="1" applyFont="1" applyProtection="1">
      <alignment wrapText="1"/>
    </xf>
    <xf numFmtId="0" fontId="14" fillId="0" borderId="2" xfId="5" applyFont="1">
      <alignment wrapText="1"/>
    </xf>
  </cellXfs>
  <cellStyles count="44">
    <cellStyle name="br" xfId="39"/>
    <cellStyle name="col" xfId="38"/>
    <cellStyle name="style0" xfId="40"/>
    <cellStyle name="td" xfId="41"/>
    <cellStyle name="tr" xfId="37"/>
    <cellStyle name="xl21" xfId="42"/>
    <cellStyle name="xl22" xfId="2"/>
    <cellStyle name="xl23" xfId="12"/>
    <cellStyle name="xl24" xfId="17"/>
    <cellStyle name="xl25" xfId="19"/>
    <cellStyle name="xl26" xfId="21"/>
    <cellStyle name="xl27" xfId="43"/>
    <cellStyle name="xl28" xfId="6"/>
    <cellStyle name="xl29" xfId="13"/>
    <cellStyle name="xl30" xfId="20"/>
    <cellStyle name="xl31" xfId="4"/>
    <cellStyle name="xl32" xfId="7"/>
    <cellStyle name="xl33" xfId="9"/>
    <cellStyle name="xl34" xfId="18"/>
    <cellStyle name="xl35" xfId="8"/>
    <cellStyle name="xl36" xfId="14"/>
    <cellStyle name="xl37" xfId="5"/>
    <cellStyle name="xl38" xfId="23"/>
    <cellStyle name="xl39" xfId="10"/>
    <cellStyle name="xl40" xfId="22"/>
    <cellStyle name="xl41" xfId="15"/>
    <cellStyle name="xl42" xfId="1"/>
    <cellStyle name="xl43" xfId="3"/>
    <cellStyle name="xl44" xfId="11"/>
    <cellStyle name="xl45" xfId="16"/>
    <cellStyle name="xl46" xfId="25"/>
    <cellStyle name="xl47" xfId="26"/>
    <cellStyle name="xl48" xfId="27"/>
    <cellStyle name="xl49" xfId="28"/>
    <cellStyle name="xl50" xfId="30"/>
    <cellStyle name="xl51" xfId="31"/>
    <cellStyle name="xl52" xfId="29"/>
    <cellStyle name="xl53" xfId="24"/>
    <cellStyle name="xl54" xfId="32"/>
    <cellStyle name="xl55" xfId="33"/>
    <cellStyle name="xl56" xfId="34"/>
    <cellStyle name="xl57" xfId="35"/>
    <cellStyle name="xl58" xfId="3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90" zoomScaleNormal="90" zoomScaleSheetLayoutView="100" workbookViewId="0">
      <selection activeCell="B41" sqref="B41"/>
    </sheetView>
  </sheetViews>
  <sheetFormatPr defaultRowHeight="15" x14ac:dyDescent="0.25"/>
  <cols>
    <col min="1" max="1" width="7.7109375" style="1" customWidth="1"/>
    <col min="2" max="2" width="26.42578125" style="5" customWidth="1"/>
    <col min="3" max="3" width="25.7109375" style="1" customWidth="1"/>
    <col min="4" max="4" width="16.42578125" style="1" customWidth="1"/>
    <col min="5" max="6" width="14.5703125" style="1" customWidth="1"/>
    <col min="7" max="7" width="11.85546875" style="1" customWidth="1"/>
    <col min="8" max="8" width="17.28515625" style="1" customWidth="1"/>
    <col min="9" max="9" width="16.140625" style="1" customWidth="1"/>
    <col min="10" max="10" width="11.28515625" style="1" bestFit="1" customWidth="1"/>
    <col min="11" max="11" width="12" style="1" customWidth="1"/>
    <col min="12" max="16384" width="9.140625" style="1"/>
  </cols>
  <sheetData>
    <row r="1" spans="1:11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2"/>
    </row>
    <row r="2" spans="1:11" ht="15" customHeight="1" x14ac:dyDescent="0.25">
      <c r="A2" s="84" t="s">
        <v>85</v>
      </c>
      <c r="B2" s="85"/>
      <c r="C2" s="85"/>
      <c r="D2" s="85"/>
      <c r="E2" s="85"/>
      <c r="F2" s="85"/>
      <c r="G2" s="85"/>
      <c r="H2" s="85"/>
      <c r="I2" s="85"/>
      <c r="J2" s="2"/>
      <c r="K2" s="2"/>
    </row>
    <row r="3" spans="1:11" x14ac:dyDescent="0.25">
      <c r="A3" s="82" t="s">
        <v>1</v>
      </c>
      <c r="B3" s="82"/>
      <c r="C3" s="83" t="s">
        <v>2</v>
      </c>
      <c r="D3" s="83"/>
      <c r="E3" s="83"/>
      <c r="F3" s="83"/>
      <c r="G3" s="83"/>
      <c r="H3" s="83"/>
      <c r="I3" s="83"/>
      <c r="J3" s="83"/>
      <c r="K3" s="2"/>
    </row>
    <row r="4" spans="1:11" ht="15.2" customHeight="1" x14ac:dyDescent="0.25">
      <c r="A4" s="82" t="s">
        <v>3</v>
      </c>
      <c r="B4" s="82"/>
      <c r="C4" s="83" t="s">
        <v>4</v>
      </c>
      <c r="D4" s="83"/>
      <c r="E4" s="83"/>
      <c r="F4" s="83"/>
      <c r="G4" s="83"/>
      <c r="H4" s="83"/>
      <c r="I4" s="83"/>
      <c r="J4" s="83"/>
      <c r="K4" s="2"/>
    </row>
    <row r="5" spans="1:11" ht="15" customHeight="1" x14ac:dyDescent="0.25">
      <c r="A5" s="72" t="s">
        <v>5</v>
      </c>
      <c r="B5" s="73"/>
      <c r="C5" s="73"/>
      <c r="D5" s="73"/>
      <c r="E5" s="2"/>
      <c r="F5" s="2"/>
      <c r="G5" s="2"/>
      <c r="H5" s="2"/>
      <c r="I5" s="2"/>
      <c r="J5" s="2"/>
      <c r="K5" s="2"/>
    </row>
    <row r="6" spans="1:11" ht="15" customHeight="1" x14ac:dyDescent="0.25">
      <c r="A6" s="72" t="s">
        <v>6</v>
      </c>
      <c r="B6" s="73"/>
      <c r="C6" s="73"/>
      <c r="D6" s="73"/>
      <c r="E6" s="2"/>
      <c r="F6" s="2"/>
      <c r="G6" s="2"/>
      <c r="H6" s="2"/>
      <c r="I6" s="2"/>
      <c r="J6" s="2"/>
      <c r="K6" s="2"/>
    </row>
    <row r="7" spans="1:11" ht="15" customHeight="1" x14ac:dyDescent="0.25">
      <c r="A7" s="2"/>
      <c r="B7" s="4"/>
      <c r="C7" s="3"/>
      <c r="D7" s="2"/>
      <c r="E7" s="2"/>
      <c r="F7" s="2"/>
      <c r="G7" s="2"/>
      <c r="H7" s="2"/>
      <c r="I7" s="2"/>
      <c r="J7" s="2"/>
      <c r="K7" s="2"/>
    </row>
    <row r="8" spans="1:11" ht="15" customHeight="1" x14ac:dyDescent="0.25">
      <c r="A8" s="74" t="s">
        <v>7</v>
      </c>
      <c r="B8" s="75"/>
      <c r="C8" s="75"/>
      <c r="D8" s="75"/>
      <c r="E8" s="2"/>
      <c r="F8" s="2"/>
      <c r="G8" s="2"/>
      <c r="H8" s="2"/>
      <c r="I8" s="2"/>
      <c r="J8" s="2"/>
      <c r="K8" s="2"/>
    </row>
    <row r="9" spans="1:11" ht="15" customHeight="1" x14ac:dyDescent="0.25">
      <c r="A9" s="2"/>
      <c r="B9" s="4"/>
      <c r="C9" s="3"/>
      <c r="D9" s="2"/>
      <c r="E9" s="2"/>
      <c r="F9" s="2"/>
      <c r="G9" s="2"/>
      <c r="H9" s="2"/>
      <c r="I9" s="2"/>
      <c r="J9" s="2"/>
      <c r="K9" s="2"/>
    </row>
    <row r="10" spans="1:11" ht="15" customHeight="1" x14ac:dyDescent="0.25">
      <c r="A10" s="76"/>
      <c r="B10" s="77"/>
      <c r="C10" s="77"/>
      <c r="D10" s="78" t="s">
        <v>86</v>
      </c>
      <c r="E10" s="79"/>
      <c r="F10" s="80"/>
      <c r="G10" s="86" t="s">
        <v>83</v>
      </c>
      <c r="H10" s="97" t="s">
        <v>87</v>
      </c>
      <c r="I10" s="98"/>
      <c r="J10" s="99"/>
      <c r="K10" s="86" t="s">
        <v>90</v>
      </c>
    </row>
    <row r="11" spans="1:11" ht="40.5" customHeight="1" x14ac:dyDescent="0.25">
      <c r="A11" s="35" t="s">
        <v>8</v>
      </c>
      <c r="B11" s="36" t="s">
        <v>9</v>
      </c>
      <c r="C11" s="37" t="s">
        <v>10</v>
      </c>
      <c r="D11" s="38" t="s">
        <v>11</v>
      </c>
      <c r="E11" s="38" t="s">
        <v>12</v>
      </c>
      <c r="F11" s="38" t="s">
        <v>50</v>
      </c>
      <c r="G11" s="86"/>
      <c r="H11" s="39" t="s">
        <v>11</v>
      </c>
      <c r="I11" s="39" t="s">
        <v>12</v>
      </c>
      <c r="J11" s="40" t="s">
        <v>50</v>
      </c>
      <c r="K11" s="86"/>
    </row>
    <row r="12" spans="1:11" x14ac:dyDescent="0.25">
      <c r="A12" s="41">
        <v>1</v>
      </c>
      <c r="B12" s="36" t="s">
        <v>13</v>
      </c>
      <c r="C12" s="42" t="s">
        <v>14</v>
      </c>
      <c r="D12" s="41">
        <v>4</v>
      </c>
      <c r="E12" s="41">
        <v>5</v>
      </c>
      <c r="F12" s="41">
        <v>6</v>
      </c>
      <c r="G12" s="43">
        <v>7</v>
      </c>
      <c r="H12" s="41">
        <v>8</v>
      </c>
      <c r="I12" s="41">
        <v>9</v>
      </c>
      <c r="J12" s="41">
        <v>10</v>
      </c>
      <c r="K12" s="44">
        <v>11</v>
      </c>
    </row>
    <row r="13" spans="1:11" ht="38.25" x14ac:dyDescent="0.25">
      <c r="A13" s="45">
        <v>1</v>
      </c>
      <c r="B13" s="46" t="s">
        <v>67</v>
      </c>
      <c r="C13" s="42"/>
      <c r="D13" s="47">
        <f>D14+D19</f>
        <v>18969.999999999996</v>
      </c>
      <c r="E13" s="47">
        <f t="shared" ref="E13:K13" si="0">E14+E19</f>
        <v>20349.599999999999</v>
      </c>
      <c r="F13" s="47">
        <f t="shared" si="0"/>
        <v>20391.7</v>
      </c>
      <c r="G13" s="48">
        <f>G14+G19</f>
        <v>1665.3</v>
      </c>
      <c r="H13" s="47">
        <f t="shared" si="0"/>
        <v>21901</v>
      </c>
      <c r="I13" s="47">
        <f t="shared" si="0"/>
        <v>22001</v>
      </c>
      <c r="J13" s="47">
        <f t="shared" si="0"/>
        <v>21736.400000000001</v>
      </c>
      <c r="K13" s="48">
        <f t="shared" si="0"/>
        <v>0</v>
      </c>
    </row>
    <row r="14" spans="1:11" x14ac:dyDescent="0.25">
      <c r="A14" s="49" t="s">
        <v>59</v>
      </c>
      <c r="B14" s="50" t="s">
        <v>68</v>
      </c>
      <c r="C14" s="42"/>
      <c r="D14" s="51">
        <f>SUM(D15:D18)</f>
        <v>18419.999999999996</v>
      </c>
      <c r="E14" s="51">
        <f t="shared" ref="E14:F14" si="1">SUM(E15:E18)</f>
        <v>19737.599999999999</v>
      </c>
      <c r="F14" s="51">
        <f t="shared" si="1"/>
        <v>19758.5</v>
      </c>
      <c r="G14" s="52">
        <f t="shared" ref="G14:K14" si="2">SUM(G15:G18)</f>
        <v>1665.3</v>
      </c>
      <c r="H14" s="51">
        <f>SUM(H15:H18)</f>
        <v>21311</v>
      </c>
      <c r="I14" s="51">
        <f t="shared" si="2"/>
        <v>21311</v>
      </c>
      <c r="J14" s="51">
        <f t="shared" ref="J14" si="3">SUM(J15:J18)</f>
        <v>21039.7</v>
      </c>
      <c r="K14" s="52">
        <f t="shared" si="2"/>
        <v>0</v>
      </c>
    </row>
    <row r="15" spans="1:11" ht="25.5" x14ac:dyDescent="0.25">
      <c r="A15" s="49"/>
      <c r="B15" s="50" t="s">
        <v>15</v>
      </c>
      <c r="C15" s="42" t="s">
        <v>16</v>
      </c>
      <c r="D15" s="53">
        <v>9606.7999999999993</v>
      </c>
      <c r="E15" s="53">
        <v>10194.6</v>
      </c>
      <c r="F15" s="53">
        <v>10207.9</v>
      </c>
      <c r="G15" s="54">
        <v>1665.3</v>
      </c>
      <c r="H15" s="53">
        <v>11256.3</v>
      </c>
      <c r="I15" s="53">
        <v>11256.3</v>
      </c>
      <c r="J15" s="53">
        <v>10673</v>
      </c>
      <c r="K15" s="54">
        <v>0</v>
      </c>
    </row>
    <row r="16" spans="1:11" ht="25.5" x14ac:dyDescent="0.25">
      <c r="A16" s="49"/>
      <c r="B16" s="50" t="s">
        <v>17</v>
      </c>
      <c r="C16" s="42" t="s">
        <v>18</v>
      </c>
      <c r="D16" s="53">
        <v>45.8</v>
      </c>
      <c r="E16" s="53">
        <v>59.7</v>
      </c>
      <c r="F16" s="53">
        <v>59</v>
      </c>
      <c r="G16" s="54"/>
      <c r="H16" s="53">
        <v>50.2</v>
      </c>
      <c r="I16" s="53">
        <v>50.2</v>
      </c>
      <c r="J16" s="53">
        <v>62.5</v>
      </c>
      <c r="K16" s="54"/>
    </row>
    <row r="17" spans="1:11" ht="25.5" x14ac:dyDescent="0.25">
      <c r="A17" s="49"/>
      <c r="B17" s="50" t="s">
        <v>19</v>
      </c>
      <c r="C17" s="42" t="s">
        <v>20</v>
      </c>
      <c r="D17" s="53">
        <v>9961.1</v>
      </c>
      <c r="E17" s="53">
        <v>10615.8</v>
      </c>
      <c r="F17" s="53">
        <v>10602.7</v>
      </c>
      <c r="G17" s="54"/>
      <c r="H17" s="53">
        <v>11146.2</v>
      </c>
      <c r="I17" s="53">
        <v>11146.2</v>
      </c>
      <c r="J17" s="53">
        <v>11371.4</v>
      </c>
      <c r="K17" s="54"/>
    </row>
    <row r="18" spans="1:11" ht="25.5" x14ac:dyDescent="0.25">
      <c r="A18" s="49"/>
      <c r="B18" s="50" t="s">
        <v>21</v>
      </c>
      <c r="C18" s="42" t="s">
        <v>22</v>
      </c>
      <c r="D18" s="53">
        <v>-1193.7</v>
      </c>
      <c r="E18" s="53">
        <v>-1132.5</v>
      </c>
      <c r="F18" s="53">
        <v>-1111.0999999999999</v>
      </c>
      <c r="G18" s="54"/>
      <c r="H18" s="53">
        <v>-1141.7</v>
      </c>
      <c r="I18" s="53">
        <v>-1141.7</v>
      </c>
      <c r="J18" s="53">
        <v>-1067.2</v>
      </c>
      <c r="K18" s="54"/>
    </row>
    <row r="19" spans="1:11" x14ac:dyDescent="0.25">
      <c r="A19" s="49" t="s">
        <v>60</v>
      </c>
      <c r="B19" s="50" t="s">
        <v>69</v>
      </c>
      <c r="C19" s="42" t="s">
        <v>23</v>
      </c>
      <c r="D19" s="51">
        <v>550</v>
      </c>
      <c r="E19" s="51">
        <v>612</v>
      </c>
      <c r="F19" s="51">
        <v>633.20000000000005</v>
      </c>
      <c r="G19" s="54">
        <v>0</v>
      </c>
      <c r="H19" s="51">
        <v>590</v>
      </c>
      <c r="I19" s="51">
        <v>690</v>
      </c>
      <c r="J19" s="51">
        <v>696.7</v>
      </c>
      <c r="K19" s="54"/>
    </row>
    <row r="20" spans="1:11" ht="76.5" x14ac:dyDescent="0.25">
      <c r="A20" s="45" t="s">
        <v>13</v>
      </c>
      <c r="B20" s="46" t="s">
        <v>70</v>
      </c>
      <c r="C20" s="42"/>
      <c r="D20" s="47">
        <f>SUM(D21)</f>
        <v>10522.96</v>
      </c>
      <c r="E20" s="47">
        <f t="shared" ref="E20:K20" si="4">SUM(E21)</f>
        <v>26619.5</v>
      </c>
      <c r="F20" s="47">
        <f t="shared" si="4"/>
        <v>26619.5</v>
      </c>
      <c r="G20" s="48">
        <f t="shared" si="4"/>
        <v>0</v>
      </c>
      <c r="H20" s="47">
        <f t="shared" si="4"/>
        <v>25736.2</v>
      </c>
      <c r="I20" s="47">
        <f t="shared" si="4"/>
        <v>18152.599999999999</v>
      </c>
      <c r="J20" s="47">
        <f t="shared" si="4"/>
        <v>17221.8</v>
      </c>
      <c r="K20" s="48">
        <f t="shared" si="4"/>
        <v>0</v>
      </c>
    </row>
    <row r="21" spans="1:11" ht="143.25" customHeight="1" x14ac:dyDescent="0.25">
      <c r="A21" s="45"/>
      <c r="B21" s="50" t="s">
        <v>80</v>
      </c>
      <c r="C21" s="55" t="s">
        <v>81</v>
      </c>
      <c r="D21" s="53">
        <v>10522.96</v>
      </c>
      <c r="E21" s="53">
        <v>26619.5</v>
      </c>
      <c r="F21" s="53">
        <v>26619.5</v>
      </c>
      <c r="G21" s="54">
        <v>0</v>
      </c>
      <c r="H21" s="53">
        <v>25736.2</v>
      </c>
      <c r="I21" s="53">
        <v>18152.599999999999</v>
      </c>
      <c r="J21" s="53">
        <f>14545+2676.8</f>
        <v>17221.8</v>
      </c>
      <c r="K21" s="48">
        <v>0</v>
      </c>
    </row>
    <row r="22" spans="1:11" x14ac:dyDescent="0.25">
      <c r="A22" s="45" t="s">
        <v>14</v>
      </c>
      <c r="B22" s="46" t="s">
        <v>71</v>
      </c>
      <c r="C22" s="42"/>
      <c r="D22" s="47">
        <f t="shared" ref="D22:K22" si="5">SUM(D23:D25)</f>
        <v>77893.3</v>
      </c>
      <c r="E22" s="47">
        <f t="shared" si="5"/>
        <v>98991.5</v>
      </c>
      <c r="F22" s="47">
        <f t="shared" si="5"/>
        <v>98991.5</v>
      </c>
      <c r="G22" s="48">
        <f t="shared" si="5"/>
        <v>0</v>
      </c>
      <c r="H22" s="47">
        <f>SUM(H23:H25)</f>
        <v>46038</v>
      </c>
      <c r="I22" s="47">
        <f t="shared" si="5"/>
        <v>46038</v>
      </c>
      <c r="J22" s="47">
        <f t="shared" si="5"/>
        <v>46038</v>
      </c>
      <c r="K22" s="48">
        <f t="shared" si="5"/>
        <v>0</v>
      </c>
    </row>
    <row r="23" spans="1:11" ht="25.5" x14ac:dyDescent="0.25">
      <c r="A23" s="49" t="s">
        <v>72</v>
      </c>
      <c r="B23" s="50" t="s">
        <v>73</v>
      </c>
      <c r="C23" s="42" t="s">
        <v>24</v>
      </c>
      <c r="D23" s="53">
        <v>10093.299999999999</v>
      </c>
      <c r="E23" s="53">
        <v>8191.5</v>
      </c>
      <c r="F23" s="53">
        <v>8191.5</v>
      </c>
      <c r="G23" s="54"/>
      <c r="H23" s="53">
        <v>0</v>
      </c>
      <c r="I23" s="53">
        <v>0</v>
      </c>
      <c r="J23" s="53">
        <v>0</v>
      </c>
      <c r="K23" s="54"/>
    </row>
    <row r="24" spans="1:11" ht="38.25" x14ac:dyDescent="0.25">
      <c r="A24" s="49" t="s">
        <v>74</v>
      </c>
      <c r="B24" s="50" t="s">
        <v>75</v>
      </c>
      <c r="C24" s="42" t="s">
        <v>25</v>
      </c>
      <c r="D24" s="53">
        <v>57800</v>
      </c>
      <c r="E24" s="53">
        <v>57800</v>
      </c>
      <c r="F24" s="53">
        <v>57800</v>
      </c>
      <c r="G24" s="54"/>
      <c r="H24" s="53">
        <v>46038</v>
      </c>
      <c r="I24" s="53">
        <v>46038</v>
      </c>
      <c r="J24" s="53">
        <v>46038</v>
      </c>
      <c r="K24" s="54"/>
    </row>
    <row r="25" spans="1:11" ht="38.25" x14ac:dyDescent="0.25">
      <c r="A25" s="49" t="s">
        <v>76</v>
      </c>
      <c r="B25" s="50" t="s">
        <v>77</v>
      </c>
      <c r="C25" s="42"/>
      <c r="D25" s="53">
        <f t="shared" ref="D25:F25" si="6">SUM(D26:D28)</f>
        <v>10000</v>
      </c>
      <c r="E25" s="53">
        <f t="shared" si="6"/>
        <v>33000</v>
      </c>
      <c r="F25" s="53">
        <f t="shared" si="6"/>
        <v>33000</v>
      </c>
      <c r="G25" s="54"/>
      <c r="H25" s="53">
        <f>SUM(H26:H28)</f>
        <v>0</v>
      </c>
      <c r="I25" s="53">
        <f>SUM(I26:I28)</f>
        <v>0</v>
      </c>
      <c r="J25" s="53">
        <f>SUM(J26:J28)</f>
        <v>0</v>
      </c>
      <c r="K25" s="54">
        <f>SUM(K26:K28)</f>
        <v>0</v>
      </c>
    </row>
    <row r="26" spans="1:11" ht="51" x14ac:dyDescent="0.25">
      <c r="A26" s="49"/>
      <c r="B26" s="50" t="s">
        <v>26</v>
      </c>
      <c r="C26" s="42" t="s">
        <v>27</v>
      </c>
      <c r="D26" s="53">
        <v>10000</v>
      </c>
      <c r="E26" s="53">
        <v>13000</v>
      </c>
      <c r="F26" s="53">
        <v>13000</v>
      </c>
      <c r="G26" s="54"/>
      <c r="H26" s="53">
        <v>0</v>
      </c>
      <c r="I26" s="53">
        <v>0</v>
      </c>
      <c r="J26" s="53">
        <v>0</v>
      </c>
      <c r="K26" s="54"/>
    </row>
    <row r="27" spans="1:11" ht="70.5" customHeight="1" x14ac:dyDescent="0.25">
      <c r="A27" s="49"/>
      <c r="B27" s="56" t="s">
        <v>79</v>
      </c>
      <c r="C27" s="42" t="s">
        <v>82</v>
      </c>
      <c r="D27" s="53">
        <v>0</v>
      </c>
      <c r="E27" s="53">
        <v>20000</v>
      </c>
      <c r="F27" s="53">
        <v>20000</v>
      </c>
      <c r="G27" s="54"/>
      <c r="H27" s="53"/>
      <c r="I27" s="53">
        <v>0</v>
      </c>
      <c r="J27" s="53">
        <v>0</v>
      </c>
      <c r="K27" s="54"/>
    </row>
    <row r="28" spans="1:11" ht="63.75" x14ac:dyDescent="0.25">
      <c r="A28" s="57"/>
      <c r="B28" s="58" t="s">
        <v>28</v>
      </c>
      <c r="C28" s="59" t="s">
        <v>25</v>
      </c>
      <c r="D28" s="53"/>
      <c r="E28" s="53"/>
      <c r="F28" s="53"/>
      <c r="G28" s="54"/>
      <c r="H28" s="53"/>
      <c r="I28" s="53"/>
      <c r="J28" s="53"/>
      <c r="K28" s="54"/>
    </row>
    <row r="29" spans="1:11" ht="38.25" x14ac:dyDescent="0.25">
      <c r="A29" s="49"/>
      <c r="B29" s="60" t="s">
        <v>29</v>
      </c>
      <c r="C29" s="42"/>
      <c r="D29" s="47">
        <f t="shared" ref="D29:J29" si="7">D22+D20+D13</f>
        <v>107386.26000000001</v>
      </c>
      <c r="E29" s="47">
        <f t="shared" si="7"/>
        <v>145960.6</v>
      </c>
      <c r="F29" s="47">
        <f t="shared" si="7"/>
        <v>146002.70000000001</v>
      </c>
      <c r="G29" s="48">
        <f t="shared" si="7"/>
        <v>1665.3</v>
      </c>
      <c r="H29" s="47">
        <f t="shared" si="7"/>
        <v>93675.199999999997</v>
      </c>
      <c r="I29" s="47">
        <f t="shared" si="7"/>
        <v>86191.6</v>
      </c>
      <c r="J29" s="47">
        <f t="shared" si="7"/>
        <v>84996.200000000012</v>
      </c>
      <c r="K29" s="48">
        <f>K22+K20+K13</f>
        <v>0</v>
      </c>
    </row>
    <row r="30" spans="1:11" ht="15" customHeight="1" x14ac:dyDescent="0.25">
      <c r="A30" s="61"/>
      <c r="B30" s="61"/>
      <c r="C30" s="61"/>
      <c r="D30" s="61"/>
      <c r="E30" s="61"/>
      <c r="F30" s="61"/>
      <c r="G30" s="61"/>
      <c r="H30" s="61"/>
      <c r="I30" s="71"/>
      <c r="J30" s="62"/>
      <c r="K30" s="63"/>
    </row>
    <row r="31" spans="1:11" ht="15" customHeight="1" x14ac:dyDescent="0.25">
      <c r="A31" s="89" t="s">
        <v>30</v>
      </c>
      <c r="B31" s="90"/>
      <c r="C31" s="91"/>
      <c r="D31" s="92"/>
      <c r="E31" s="93" t="s">
        <v>89</v>
      </c>
      <c r="F31" s="94"/>
      <c r="G31" s="64"/>
      <c r="H31" s="65"/>
      <c r="I31" s="65"/>
      <c r="J31" s="66"/>
      <c r="K31" s="66"/>
    </row>
    <row r="32" spans="1:11" ht="15" customHeight="1" x14ac:dyDescent="0.25">
      <c r="A32" s="66"/>
      <c r="B32" s="67"/>
      <c r="C32" s="87" t="s">
        <v>31</v>
      </c>
      <c r="D32" s="88"/>
      <c r="E32" s="87" t="s">
        <v>32</v>
      </c>
      <c r="F32" s="88"/>
      <c r="G32" s="68"/>
      <c r="H32" s="66"/>
      <c r="I32" s="66"/>
      <c r="J32" s="69"/>
      <c r="K32" s="66"/>
    </row>
    <row r="33" spans="1:11" ht="15" customHeight="1" x14ac:dyDescent="0.25">
      <c r="A33" s="66"/>
      <c r="B33" s="67"/>
      <c r="C33" s="66"/>
      <c r="D33" s="66"/>
      <c r="E33" s="66"/>
      <c r="F33" s="66"/>
      <c r="G33" s="66"/>
      <c r="H33" s="95" t="s">
        <v>88</v>
      </c>
      <c r="I33" s="96"/>
      <c r="J33" s="96"/>
      <c r="K33" s="96"/>
    </row>
    <row r="34" spans="1:11" ht="15" customHeight="1" x14ac:dyDescent="0.25">
      <c r="A34" s="89" t="s">
        <v>33</v>
      </c>
      <c r="B34" s="90"/>
      <c r="C34" s="91"/>
      <c r="D34" s="92"/>
      <c r="E34" s="93" t="s">
        <v>34</v>
      </c>
      <c r="F34" s="94"/>
      <c r="G34" s="64"/>
      <c r="H34" s="66"/>
      <c r="I34" s="66"/>
      <c r="J34" s="66"/>
      <c r="K34" s="66"/>
    </row>
    <row r="35" spans="1:11" ht="15" customHeight="1" x14ac:dyDescent="0.25">
      <c r="A35" s="66"/>
      <c r="B35" s="67"/>
      <c r="C35" s="87" t="s">
        <v>31</v>
      </c>
      <c r="D35" s="88"/>
      <c r="E35" s="87" t="s">
        <v>32</v>
      </c>
      <c r="F35" s="88"/>
      <c r="G35" s="68"/>
      <c r="H35" s="66"/>
      <c r="I35" s="66"/>
      <c r="J35" s="66"/>
      <c r="K35" s="66"/>
    </row>
    <row r="36" spans="1:11" ht="15" customHeight="1" x14ac:dyDescent="0.25">
      <c r="A36" s="66"/>
      <c r="B36" s="67"/>
      <c r="C36" s="66"/>
      <c r="D36" s="66"/>
      <c r="E36" s="66"/>
      <c r="F36" s="66"/>
      <c r="G36" s="66"/>
      <c r="H36" s="66"/>
      <c r="I36" s="66"/>
      <c r="J36" s="66"/>
      <c r="K36" s="69"/>
    </row>
    <row r="38" spans="1:11" x14ac:dyDescent="0.25">
      <c r="A38" s="1" t="s">
        <v>84</v>
      </c>
    </row>
  </sheetData>
  <mergeCells count="25">
    <mergeCell ref="H33:K33"/>
    <mergeCell ref="H10:J10"/>
    <mergeCell ref="K10:K11"/>
    <mergeCell ref="A31:B31"/>
    <mergeCell ref="C31:D31"/>
    <mergeCell ref="E31:F31"/>
    <mergeCell ref="C35:D35"/>
    <mergeCell ref="E35:F35"/>
    <mergeCell ref="C32:D32"/>
    <mergeCell ref="E32:F32"/>
    <mergeCell ref="A34:B34"/>
    <mergeCell ref="C34:D34"/>
    <mergeCell ref="E34:F34"/>
    <mergeCell ref="A6:D6"/>
    <mergeCell ref="A8:D8"/>
    <mergeCell ref="A10:C10"/>
    <mergeCell ref="D10:F10"/>
    <mergeCell ref="A1:J1"/>
    <mergeCell ref="A3:B3"/>
    <mergeCell ref="A4:B4"/>
    <mergeCell ref="C3:J3"/>
    <mergeCell ref="C4:J4"/>
    <mergeCell ref="A2:I2"/>
    <mergeCell ref="G10:G11"/>
    <mergeCell ref="A5:D5"/>
  </mergeCells>
  <pageMargins left="0.39370078740157483" right="0.39370078740157483" top="0" bottom="0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C1" zoomScaleNormal="100" zoomScaleSheetLayoutView="100" workbookViewId="0">
      <selection activeCell="H34" sqref="H34:K34"/>
    </sheetView>
  </sheetViews>
  <sheetFormatPr defaultRowHeight="15" x14ac:dyDescent="0.25"/>
  <cols>
    <col min="1" max="1" width="12.140625" style="27" customWidth="1"/>
    <col min="2" max="2" width="27.28515625" style="8" customWidth="1"/>
    <col min="3" max="3" width="9.140625" style="8" customWidth="1"/>
    <col min="4" max="4" width="16.28515625" style="8" customWidth="1"/>
    <col min="5" max="6" width="15.140625" style="8" customWidth="1"/>
    <col min="7" max="7" width="17.5703125" style="8" customWidth="1"/>
    <col min="8" max="8" width="16.7109375" style="8" customWidth="1"/>
    <col min="9" max="9" width="17.140625" style="8" customWidth="1"/>
    <col min="10" max="10" width="18.5703125" style="8" customWidth="1"/>
    <col min="11" max="11" width="13.85546875" style="8" customWidth="1"/>
    <col min="12" max="12" width="9.140625" style="8" customWidth="1"/>
    <col min="13" max="16384" width="9.140625" style="8"/>
  </cols>
  <sheetData>
    <row r="1" spans="1:12" ht="15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7"/>
      <c r="L1" s="7"/>
    </row>
    <row r="2" spans="1:12" ht="15" customHeight="1" x14ac:dyDescent="0.25">
      <c r="A2" s="120" t="s">
        <v>85</v>
      </c>
      <c r="B2" s="121"/>
      <c r="C2" s="121"/>
      <c r="D2" s="121"/>
      <c r="E2" s="121"/>
      <c r="F2" s="121"/>
      <c r="G2" s="121"/>
      <c r="H2" s="121"/>
      <c r="I2" s="121"/>
      <c r="J2" s="121"/>
      <c r="K2" s="7"/>
      <c r="L2" s="7"/>
    </row>
    <row r="3" spans="1:12" ht="15.2" customHeight="1" x14ac:dyDescent="0.25">
      <c r="A3" s="104" t="s">
        <v>1</v>
      </c>
      <c r="B3" s="105"/>
      <c r="C3" s="105"/>
      <c r="D3" s="105"/>
      <c r="E3" s="122" t="s">
        <v>2</v>
      </c>
      <c r="F3" s="123"/>
      <c r="G3" s="123"/>
      <c r="H3" s="123"/>
      <c r="I3" s="123"/>
      <c r="J3" s="123"/>
      <c r="K3" s="7"/>
      <c r="L3" s="7"/>
    </row>
    <row r="4" spans="1:12" ht="15.2" customHeight="1" x14ac:dyDescent="0.25">
      <c r="A4" s="104" t="s">
        <v>3</v>
      </c>
      <c r="B4" s="105"/>
      <c r="C4" s="105"/>
      <c r="D4" s="105"/>
      <c r="E4" s="122" t="s">
        <v>4</v>
      </c>
      <c r="F4" s="123"/>
      <c r="G4" s="123"/>
      <c r="H4" s="123"/>
      <c r="I4" s="123"/>
      <c r="J4" s="123"/>
      <c r="K4" s="7"/>
      <c r="L4" s="7"/>
    </row>
    <row r="5" spans="1:12" ht="15" customHeight="1" x14ac:dyDescent="0.25">
      <c r="A5" s="104" t="s">
        <v>5</v>
      </c>
      <c r="B5" s="105"/>
      <c r="C5" s="105"/>
      <c r="D5" s="105"/>
      <c r="E5" s="7"/>
      <c r="F5" s="7"/>
      <c r="G5" s="7"/>
      <c r="H5" s="7"/>
      <c r="I5" s="7"/>
      <c r="J5" s="7"/>
      <c r="K5" s="7"/>
      <c r="L5" s="7"/>
    </row>
    <row r="6" spans="1:12" ht="15" customHeight="1" x14ac:dyDescent="0.25">
      <c r="A6" s="104" t="s">
        <v>6</v>
      </c>
      <c r="B6" s="105"/>
      <c r="C6" s="105"/>
      <c r="D6" s="105"/>
      <c r="E6" s="7"/>
      <c r="F6" s="7"/>
      <c r="G6" s="7"/>
      <c r="H6" s="7"/>
      <c r="I6" s="7"/>
      <c r="J6" s="7"/>
      <c r="K6" s="7"/>
      <c r="L6" s="7"/>
    </row>
    <row r="7" spans="1:12" ht="15" customHeight="1" x14ac:dyDescent="0.25">
      <c r="A7" s="21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" customHeight="1" x14ac:dyDescent="0.25">
      <c r="A8" s="111" t="s">
        <v>35</v>
      </c>
      <c r="B8" s="112"/>
      <c r="C8" s="112"/>
      <c r="D8" s="112"/>
      <c r="E8" s="7"/>
      <c r="F8" s="7"/>
      <c r="G8" s="7"/>
      <c r="H8" s="7"/>
      <c r="I8" s="7"/>
      <c r="J8" s="7"/>
      <c r="K8" s="7"/>
      <c r="L8" s="7"/>
    </row>
    <row r="9" spans="1:12" ht="15" customHeight="1" x14ac:dyDescent="0.25">
      <c r="A9" s="21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5" customHeight="1" x14ac:dyDescent="0.25">
      <c r="A10" s="113"/>
      <c r="B10" s="114"/>
      <c r="C10" s="114"/>
      <c r="D10" s="115" t="s">
        <v>86</v>
      </c>
      <c r="E10" s="116"/>
      <c r="F10" s="116"/>
      <c r="G10" s="117"/>
      <c r="H10" s="110" t="s">
        <v>87</v>
      </c>
      <c r="I10" s="110"/>
      <c r="J10" s="110"/>
      <c r="K10" s="110"/>
      <c r="L10" s="7"/>
    </row>
    <row r="11" spans="1:12" ht="44.25" customHeight="1" x14ac:dyDescent="0.25">
      <c r="A11" s="22" t="s">
        <v>8</v>
      </c>
      <c r="B11" s="9" t="s">
        <v>36</v>
      </c>
      <c r="C11" s="9" t="s">
        <v>37</v>
      </c>
      <c r="D11" s="10" t="s">
        <v>11</v>
      </c>
      <c r="E11" s="10" t="s">
        <v>38</v>
      </c>
      <c r="F11" s="10" t="s">
        <v>39</v>
      </c>
      <c r="G11" s="11" t="s">
        <v>50</v>
      </c>
      <c r="H11" s="28" t="s">
        <v>62</v>
      </c>
      <c r="I11" s="29" t="s">
        <v>38</v>
      </c>
      <c r="J11" s="29" t="s">
        <v>63</v>
      </c>
      <c r="K11" s="29" t="s">
        <v>50</v>
      </c>
      <c r="L11" s="7"/>
    </row>
    <row r="12" spans="1:12" ht="15" customHeight="1" x14ac:dyDescent="0.25">
      <c r="A12" s="23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7"/>
    </row>
    <row r="13" spans="1:12" ht="26.25" x14ac:dyDescent="0.25">
      <c r="A13" s="24">
        <v>1</v>
      </c>
      <c r="B13" s="14" t="s">
        <v>40</v>
      </c>
      <c r="C13" s="13" t="s">
        <v>41</v>
      </c>
      <c r="D13" s="32">
        <f>D16+D18+D19+D20</f>
        <v>96763.3</v>
      </c>
      <c r="E13" s="32">
        <f t="shared" ref="E13:K13" si="0">E16+E18+E19+E20</f>
        <v>131257.79999999999</v>
      </c>
      <c r="F13" s="32">
        <f t="shared" si="0"/>
        <v>131257.79999999999</v>
      </c>
      <c r="G13" s="32">
        <f t="shared" si="0"/>
        <v>131257.79999999999</v>
      </c>
      <c r="H13" s="32">
        <f>H16+H18+H19+H20</f>
        <v>87961.9</v>
      </c>
      <c r="I13" s="32">
        <f t="shared" si="0"/>
        <v>87773</v>
      </c>
      <c r="J13" s="32">
        <f t="shared" si="0"/>
        <v>87773</v>
      </c>
      <c r="K13" s="32">
        <f t="shared" si="0"/>
        <v>86577.600000000006</v>
      </c>
      <c r="L13" s="7"/>
    </row>
    <row r="14" spans="1:12" hidden="1" x14ac:dyDescent="0.25">
      <c r="A14" s="24">
        <v>1001</v>
      </c>
      <c r="B14" s="16" t="s">
        <v>42</v>
      </c>
      <c r="C14" s="13">
        <v>414</v>
      </c>
      <c r="D14" s="33"/>
      <c r="E14" s="33"/>
      <c r="F14" s="33"/>
      <c r="G14" s="33"/>
      <c r="H14" s="33"/>
      <c r="I14" s="33"/>
      <c r="J14" s="33"/>
      <c r="K14" s="33"/>
      <c r="L14" s="7"/>
    </row>
    <row r="15" spans="1:12" hidden="1" x14ac:dyDescent="0.25">
      <c r="A15" s="24">
        <v>1002</v>
      </c>
      <c r="B15" s="16" t="s">
        <v>43</v>
      </c>
      <c r="C15" s="13">
        <v>243</v>
      </c>
      <c r="D15" s="33"/>
      <c r="E15" s="33"/>
      <c r="F15" s="33"/>
      <c r="G15" s="33"/>
      <c r="H15" s="33"/>
      <c r="I15" s="33"/>
      <c r="J15" s="33"/>
      <c r="K15" s="33"/>
      <c r="L15" s="7"/>
    </row>
    <row r="16" spans="1:12" x14ac:dyDescent="0.25">
      <c r="A16" s="24" t="s">
        <v>59</v>
      </c>
      <c r="B16" s="16" t="s">
        <v>44</v>
      </c>
      <c r="C16" s="13">
        <v>244</v>
      </c>
      <c r="D16" s="33">
        <v>64587.6</v>
      </c>
      <c r="E16" s="33">
        <v>71982.399999999994</v>
      </c>
      <c r="F16" s="33">
        <v>71982.399999999994</v>
      </c>
      <c r="G16" s="33">
        <v>71982.399999999994</v>
      </c>
      <c r="H16" s="33">
        <v>50461.9</v>
      </c>
      <c r="I16" s="33">
        <v>52858.7</v>
      </c>
      <c r="J16" s="33">
        <v>52858.7</v>
      </c>
      <c r="K16" s="33">
        <v>51663.3</v>
      </c>
      <c r="L16" s="7"/>
    </row>
    <row r="17" spans="1:12" ht="26.25" x14ac:dyDescent="0.25">
      <c r="A17" s="24"/>
      <c r="B17" s="30" t="s">
        <v>66</v>
      </c>
      <c r="C17" s="31">
        <v>244</v>
      </c>
      <c r="D17" s="34">
        <v>57800</v>
      </c>
      <c r="E17" s="34">
        <v>57800</v>
      </c>
      <c r="F17" s="34">
        <v>57800</v>
      </c>
      <c r="G17" s="34">
        <v>57800</v>
      </c>
      <c r="H17" s="34">
        <v>46038</v>
      </c>
      <c r="I17" s="34">
        <v>46038</v>
      </c>
      <c r="J17" s="34">
        <v>46038</v>
      </c>
      <c r="K17" s="34">
        <v>46038</v>
      </c>
      <c r="L17" s="7"/>
    </row>
    <row r="18" spans="1:12" x14ac:dyDescent="0.25">
      <c r="A18" s="24" t="s">
        <v>60</v>
      </c>
      <c r="B18" s="16" t="s">
        <v>45</v>
      </c>
      <c r="C18" s="13">
        <v>244</v>
      </c>
      <c r="D18" s="33">
        <v>27175.7</v>
      </c>
      <c r="E18" s="33">
        <v>52711.6</v>
      </c>
      <c r="F18" s="33">
        <v>52711.6</v>
      </c>
      <c r="G18" s="33">
        <v>52711.6</v>
      </c>
      <c r="H18" s="33">
        <v>32500</v>
      </c>
      <c r="I18" s="33">
        <v>29605.5</v>
      </c>
      <c r="J18" s="33">
        <v>29605.5</v>
      </c>
      <c r="K18" s="33">
        <v>29605.5</v>
      </c>
      <c r="L18" s="7"/>
    </row>
    <row r="19" spans="1:12" x14ac:dyDescent="0.25">
      <c r="A19" s="24" t="s">
        <v>61</v>
      </c>
      <c r="B19" s="16" t="s">
        <v>64</v>
      </c>
      <c r="C19" s="13">
        <v>244</v>
      </c>
      <c r="D19" s="33">
        <v>800</v>
      </c>
      <c r="E19" s="33">
        <v>2221.8000000000002</v>
      </c>
      <c r="F19" s="33">
        <v>2221.8000000000002</v>
      </c>
      <c r="G19" s="33">
        <v>2221.8000000000002</v>
      </c>
      <c r="H19" s="33">
        <v>900</v>
      </c>
      <c r="I19" s="33">
        <v>360.8</v>
      </c>
      <c r="J19" s="33">
        <v>360.8</v>
      </c>
      <c r="K19" s="33">
        <v>360.8</v>
      </c>
      <c r="L19" s="7"/>
    </row>
    <row r="20" spans="1:12" x14ac:dyDescent="0.25">
      <c r="A20" s="24" t="s">
        <v>65</v>
      </c>
      <c r="B20" s="16" t="s">
        <v>64</v>
      </c>
      <c r="C20" s="13">
        <v>247</v>
      </c>
      <c r="D20" s="33">
        <v>4200</v>
      </c>
      <c r="E20" s="33">
        <v>4342</v>
      </c>
      <c r="F20" s="33">
        <v>4342</v>
      </c>
      <c r="G20" s="33">
        <v>4342</v>
      </c>
      <c r="H20" s="33">
        <v>4100</v>
      </c>
      <c r="I20" s="33">
        <v>4948</v>
      </c>
      <c r="J20" s="33">
        <v>4948</v>
      </c>
      <c r="K20" s="33">
        <v>4948</v>
      </c>
      <c r="L20" s="7"/>
    </row>
    <row r="21" spans="1:12" hidden="1" x14ac:dyDescent="0.25">
      <c r="A21" s="24">
        <v>1007</v>
      </c>
      <c r="B21" s="16" t="s">
        <v>64</v>
      </c>
      <c r="C21" s="13">
        <v>244</v>
      </c>
      <c r="D21" s="33"/>
      <c r="E21" s="33"/>
      <c r="F21" s="33"/>
      <c r="G21" s="33"/>
      <c r="H21" s="33"/>
      <c r="I21" s="33"/>
      <c r="J21" s="33"/>
      <c r="K21" s="33"/>
      <c r="L21" s="7"/>
    </row>
    <row r="22" spans="1:12" hidden="1" x14ac:dyDescent="0.25">
      <c r="A22" s="24">
        <v>1008</v>
      </c>
      <c r="B22" s="16" t="s">
        <v>64</v>
      </c>
      <c r="C22" s="13">
        <v>414</v>
      </c>
      <c r="D22" s="33"/>
      <c r="E22" s="33"/>
      <c r="F22" s="33"/>
      <c r="G22" s="33"/>
      <c r="H22" s="33"/>
      <c r="I22" s="33"/>
      <c r="J22" s="33"/>
      <c r="K22" s="33"/>
      <c r="L22" s="7"/>
    </row>
    <row r="23" spans="1:12" hidden="1" x14ac:dyDescent="0.25">
      <c r="A23" s="24">
        <v>1009</v>
      </c>
      <c r="B23" s="16" t="s">
        <v>64</v>
      </c>
      <c r="C23" s="13">
        <v>243</v>
      </c>
      <c r="D23" s="33"/>
      <c r="E23" s="33"/>
      <c r="F23" s="33"/>
      <c r="G23" s="33"/>
      <c r="H23" s="33"/>
      <c r="I23" s="33"/>
      <c r="J23" s="33"/>
      <c r="K23" s="33"/>
      <c r="L23" s="7"/>
    </row>
    <row r="24" spans="1:12" hidden="1" x14ac:dyDescent="0.25">
      <c r="A24" s="24">
        <v>1015</v>
      </c>
      <c r="B24" s="16" t="s">
        <v>64</v>
      </c>
      <c r="C24" s="13">
        <v>242</v>
      </c>
      <c r="D24" s="33"/>
      <c r="E24" s="33"/>
      <c r="F24" s="33"/>
      <c r="G24" s="33"/>
      <c r="H24" s="33"/>
      <c r="I24" s="33"/>
      <c r="J24" s="33"/>
      <c r="K24" s="33"/>
      <c r="L24" s="7"/>
    </row>
    <row r="25" spans="1:12" s="6" customFormat="1" ht="26.25" x14ac:dyDescent="0.25">
      <c r="A25" s="25" t="s">
        <v>13</v>
      </c>
      <c r="B25" s="14" t="s">
        <v>51</v>
      </c>
      <c r="C25" s="15" t="s">
        <v>41</v>
      </c>
      <c r="D25" s="32">
        <f>SUM(D26:D27)</f>
        <v>12308.3</v>
      </c>
      <c r="E25" s="32">
        <f t="shared" ref="E25:K25" si="1">SUM(E26:E27)</f>
        <v>11204</v>
      </c>
      <c r="F25" s="32">
        <f t="shared" si="1"/>
        <v>11204</v>
      </c>
      <c r="G25" s="32">
        <f t="shared" si="1"/>
        <v>11204</v>
      </c>
      <c r="H25" s="32">
        <f t="shared" si="1"/>
        <v>7378.6</v>
      </c>
      <c r="I25" s="32">
        <f t="shared" si="1"/>
        <v>0</v>
      </c>
      <c r="J25" s="32">
        <f t="shared" si="1"/>
        <v>0</v>
      </c>
      <c r="K25" s="32">
        <f t="shared" si="1"/>
        <v>0</v>
      </c>
      <c r="L25" s="17"/>
    </row>
    <row r="26" spans="1:12" ht="26.25" x14ac:dyDescent="0.25">
      <c r="A26" s="24" t="s">
        <v>57</v>
      </c>
      <c r="B26" s="16" t="s">
        <v>52</v>
      </c>
      <c r="C26" s="13">
        <v>243</v>
      </c>
      <c r="D26" s="33"/>
      <c r="E26" s="33"/>
      <c r="F26" s="33"/>
      <c r="G26" s="33"/>
      <c r="H26" s="33"/>
      <c r="I26" s="33"/>
      <c r="J26" s="33"/>
      <c r="K26" s="33"/>
      <c r="L26" s="7"/>
    </row>
    <row r="27" spans="1:12" x14ac:dyDescent="0.25">
      <c r="A27" s="24" t="s">
        <v>58</v>
      </c>
      <c r="B27" s="16" t="s">
        <v>53</v>
      </c>
      <c r="C27" s="13">
        <v>244</v>
      </c>
      <c r="D27" s="33">
        <v>12308.3</v>
      </c>
      <c r="E27" s="33">
        <v>11204</v>
      </c>
      <c r="F27" s="33">
        <v>11204</v>
      </c>
      <c r="G27" s="33">
        <v>11204</v>
      </c>
      <c r="H27" s="33">
        <v>7378.6</v>
      </c>
      <c r="I27" s="33">
        <v>0</v>
      </c>
      <c r="J27" s="33">
        <v>0</v>
      </c>
      <c r="K27" s="33">
        <v>0</v>
      </c>
      <c r="L27" s="7"/>
    </row>
    <row r="28" spans="1:12" s="6" customFormat="1" x14ac:dyDescent="0.25">
      <c r="A28" s="25" t="s">
        <v>14</v>
      </c>
      <c r="B28" s="14" t="s">
        <v>78</v>
      </c>
      <c r="C28" s="15" t="s">
        <v>41</v>
      </c>
      <c r="D28" s="32">
        <f t="shared" ref="D28:K28" si="2">SUM(D29:D29)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  <c r="I28" s="32">
        <f t="shared" si="2"/>
        <v>0</v>
      </c>
      <c r="J28" s="32">
        <f t="shared" si="2"/>
        <v>0</v>
      </c>
      <c r="K28" s="32">
        <f t="shared" si="2"/>
        <v>0</v>
      </c>
      <c r="L28" s="17"/>
    </row>
    <row r="29" spans="1:12" ht="26.25" hidden="1" x14ac:dyDescent="0.25">
      <c r="A29" s="24">
        <v>3001</v>
      </c>
      <c r="B29" s="16" t="s">
        <v>46</v>
      </c>
      <c r="C29" s="13">
        <v>611</v>
      </c>
      <c r="D29" s="33"/>
      <c r="E29" s="33"/>
      <c r="F29" s="33"/>
      <c r="G29" s="33"/>
      <c r="H29" s="33"/>
      <c r="I29" s="33"/>
      <c r="J29" s="33"/>
      <c r="K29" s="33"/>
      <c r="L29" s="7"/>
    </row>
    <row r="30" spans="1:12" ht="39" x14ac:dyDescent="0.25">
      <c r="A30" s="24" t="s">
        <v>54</v>
      </c>
      <c r="B30" s="14" t="s">
        <v>47</v>
      </c>
      <c r="C30" s="13" t="s">
        <v>41</v>
      </c>
      <c r="D30" s="32">
        <f t="shared" ref="D30:K30" si="3">SUM(D31:D32)</f>
        <v>0</v>
      </c>
      <c r="E30" s="32">
        <f t="shared" si="3"/>
        <v>0.3</v>
      </c>
      <c r="F30" s="32">
        <f t="shared" si="3"/>
        <v>0.3</v>
      </c>
      <c r="G30" s="32">
        <f t="shared" si="3"/>
        <v>0.3</v>
      </c>
      <c r="H30" s="32">
        <f t="shared" si="3"/>
        <v>0</v>
      </c>
      <c r="I30" s="32">
        <f t="shared" si="3"/>
        <v>83.9</v>
      </c>
      <c r="J30" s="32">
        <f t="shared" si="3"/>
        <v>83.9</v>
      </c>
      <c r="K30" s="32">
        <f t="shared" si="3"/>
        <v>83.9</v>
      </c>
      <c r="L30" s="7"/>
    </row>
    <row r="31" spans="1:12" x14ac:dyDescent="0.25">
      <c r="A31" s="24" t="s">
        <v>55</v>
      </c>
      <c r="B31" s="16" t="s">
        <v>48</v>
      </c>
      <c r="C31" s="13">
        <v>831</v>
      </c>
      <c r="D31" s="33"/>
      <c r="E31" s="33"/>
      <c r="F31" s="33"/>
      <c r="G31" s="33"/>
      <c r="H31" s="33"/>
      <c r="I31" s="33"/>
      <c r="J31" s="33"/>
      <c r="K31" s="33"/>
      <c r="L31" s="7"/>
    </row>
    <row r="32" spans="1:12" x14ac:dyDescent="0.25">
      <c r="A32" s="24" t="s">
        <v>56</v>
      </c>
      <c r="B32" s="16" t="s">
        <v>48</v>
      </c>
      <c r="C32" s="13">
        <v>850</v>
      </c>
      <c r="D32" s="33"/>
      <c r="E32" s="33">
        <v>0.3</v>
      </c>
      <c r="F32" s="33">
        <v>0.3</v>
      </c>
      <c r="G32" s="33">
        <v>0.3</v>
      </c>
      <c r="H32" s="33"/>
      <c r="I32" s="33">
        <v>83.9</v>
      </c>
      <c r="J32" s="33">
        <v>83.9</v>
      </c>
      <c r="K32" s="33">
        <v>83.9</v>
      </c>
      <c r="L32" s="7"/>
    </row>
    <row r="33" spans="1:12" ht="39" x14ac:dyDescent="0.25">
      <c r="A33" s="24"/>
      <c r="B33" s="14" t="s">
        <v>49</v>
      </c>
      <c r="C33" s="13">
        <v>999</v>
      </c>
      <c r="D33" s="32">
        <f t="shared" ref="D33:K33" si="4">D30+D25+D28+D13</f>
        <v>109071.6</v>
      </c>
      <c r="E33" s="32">
        <f t="shared" si="4"/>
        <v>142462.09999999998</v>
      </c>
      <c r="F33" s="32">
        <f t="shared" si="4"/>
        <v>142462.09999999998</v>
      </c>
      <c r="G33" s="32">
        <f t="shared" si="4"/>
        <v>142462.09999999998</v>
      </c>
      <c r="H33" s="32">
        <f>H30+H25+H28+H13</f>
        <v>95340.5</v>
      </c>
      <c r="I33" s="32">
        <f>I30+I25+I28+I13</f>
        <v>87856.9</v>
      </c>
      <c r="J33" s="32">
        <f t="shared" si="4"/>
        <v>87856.9</v>
      </c>
      <c r="K33" s="32">
        <f t="shared" si="4"/>
        <v>86661.5</v>
      </c>
      <c r="L33" s="7"/>
    </row>
    <row r="34" spans="1:12" ht="15" customHeight="1" x14ac:dyDescent="0.25">
      <c r="A34" s="26"/>
      <c r="B34" s="19"/>
      <c r="C34" s="18"/>
      <c r="H34" s="70"/>
      <c r="I34" s="70"/>
      <c r="J34" s="70"/>
      <c r="K34" s="70"/>
      <c r="L34" s="7"/>
    </row>
    <row r="35" spans="1:12" ht="15" customHeight="1" x14ac:dyDescent="0.25">
      <c r="A35" s="104" t="s">
        <v>30</v>
      </c>
      <c r="B35" s="105"/>
      <c r="C35" s="106"/>
      <c r="D35" s="107"/>
      <c r="E35" s="108" t="s">
        <v>89</v>
      </c>
      <c r="F35" s="109"/>
      <c r="G35" s="109"/>
      <c r="H35" s="102" t="s">
        <v>88</v>
      </c>
      <c r="I35" s="103"/>
      <c r="J35" s="103"/>
      <c r="K35" s="103"/>
      <c r="L35" s="7"/>
    </row>
    <row r="36" spans="1:12" ht="15" customHeight="1" x14ac:dyDescent="0.25">
      <c r="A36" s="21"/>
      <c r="B36" s="7"/>
      <c r="C36" s="100" t="s">
        <v>31</v>
      </c>
      <c r="D36" s="101"/>
      <c r="E36" s="100" t="s">
        <v>32</v>
      </c>
      <c r="F36" s="101"/>
      <c r="G36" s="101"/>
      <c r="H36" s="7"/>
      <c r="I36" s="7"/>
      <c r="J36" s="7"/>
      <c r="K36" s="7"/>
      <c r="L36" s="7"/>
    </row>
    <row r="37" spans="1:12" ht="15" customHeight="1" x14ac:dyDescent="0.25">
      <c r="A37" s="2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 x14ac:dyDescent="0.25">
      <c r="A38" s="104" t="s">
        <v>33</v>
      </c>
      <c r="B38" s="105"/>
      <c r="C38" s="106"/>
      <c r="D38" s="107"/>
      <c r="E38" s="108" t="s">
        <v>34</v>
      </c>
      <c r="F38" s="109"/>
      <c r="G38" s="109"/>
      <c r="H38" s="7"/>
      <c r="I38" s="7"/>
      <c r="J38" s="7"/>
      <c r="K38" s="7"/>
      <c r="L38" s="7"/>
    </row>
    <row r="39" spans="1:12" ht="15" customHeight="1" x14ac:dyDescent="0.25">
      <c r="A39" s="21"/>
      <c r="B39" s="7"/>
      <c r="C39" s="100" t="s">
        <v>31</v>
      </c>
      <c r="D39" s="101"/>
      <c r="E39" s="100" t="s">
        <v>32</v>
      </c>
      <c r="F39" s="101"/>
      <c r="G39" s="101"/>
      <c r="H39" s="7"/>
      <c r="I39" s="7"/>
      <c r="J39" s="7"/>
      <c r="K39" s="7"/>
      <c r="L39" s="7"/>
    </row>
    <row r="40" spans="1:12" ht="15" hidden="1" customHeight="1" x14ac:dyDescent="0.25">
      <c r="A40" s="21"/>
      <c r="B40" s="7"/>
      <c r="C40" s="7"/>
      <c r="D40" s="18">
        <v>36529.1</v>
      </c>
      <c r="E40" s="18">
        <v>86459</v>
      </c>
      <c r="F40" s="18">
        <v>86459</v>
      </c>
      <c r="G40" s="18">
        <v>84978</v>
      </c>
      <c r="H40" s="18">
        <v>50255.7</v>
      </c>
      <c r="I40" s="18">
        <v>94985.2</v>
      </c>
      <c r="J40" s="18">
        <v>94985.2</v>
      </c>
      <c r="K40" s="18">
        <v>94899.7</v>
      </c>
      <c r="L40" s="7"/>
    </row>
    <row r="41" spans="1:12" ht="15" hidden="1" customHeight="1" x14ac:dyDescent="0.25">
      <c r="D41" s="7">
        <f t="shared" ref="D41:K41" si="5">D33-D40</f>
        <v>72542.5</v>
      </c>
      <c r="E41" s="7">
        <f t="shared" si="5"/>
        <v>56003.099999999977</v>
      </c>
      <c r="F41" s="7">
        <f t="shared" si="5"/>
        <v>56003.099999999977</v>
      </c>
      <c r="G41" s="7">
        <f t="shared" si="5"/>
        <v>57484.099999999977</v>
      </c>
      <c r="H41" s="7">
        <f t="shared" si="5"/>
        <v>45084.800000000003</v>
      </c>
      <c r="I41" s="7">
        <f t="shared" si="5"/>
        <v>-7128.3000000000029</v>
      </c>
      <c r="J41" s="7">
        <f t="shared" si="5"/>
        <v>-7128.3000000000029</v>
      </c>
      <c r="K41" s="7">
        <f t="shared" si="5"/>
        <v>-8238.1999999999971</v>
      </c>
      <c r="L41" s="7"/>
    </row>
    <row r="42" spans="1:12" ht="15" hidden="1" customHeight="1" x14ac:dyDescent="0.25">
      <c r="A42" s="26"/>
      <c r="B42" s="7"/>
      <c r="C42" s="7"/>
      <c r="D42" s="7"/>
      <c r="E42" s="7"/>
      <c r="F42" s="7"/>
      <c r="G42" s="7"/>
      <c r="H42" s="7"/>
      <c r="I42" s="7"/>
      <c r="J42" s="18"/>
      <c r="K42" s="7"/>
      <c r="L42" s="7"/>
    </row>
    <row r="43" spans="1:12" x14ac:dyDescent="0.25">
      <c r="K43" s="20"/>
    </row>
    <row r="49" spans="1:1" x14ac:dyDescent="0.25">
      <c r="A49" s="1" t="s">
        <v>91</v>
      </c>
    </row>
  </sheetData>
  <mergeCells count="23">
    <mergeCell ref="A1:J1"/>
    <mergeCell ref="A2:J2"/>
    <mergeCell ref="A3:D3"/>
    <mergeCell ref="E3:J3"/>
    <mergeCell ref="A4:D4"/>
    <mergeCell ref="E4:J4"/>
    <mergeCell ref="H10:K10"/>
    <mergeCell ref="A5:D5"/>
    <mergeCell ref="A6:D6"/>
    <mergeCell ref="A8:D8"/>
    <mergeCell ref="A10:C10"/>
    <mergeCell ref="D10:G10"/>
    <mergeCell ref="A38:B38"/>
    <mergeCell ref="C38:D38"/>
    <mergeCell ref="E38:G38"/>
    <mergeCell ref="A35:B35"/>
    <mergeCell ref="C35:D35"/>
    <mergeCell ref="E35:G35"/>
    <mergeCell ref="C39:D39"/>
    <mergeCell ref="E39:G39"/>
    <mergeCell ref="H35:K35"/>
    <mergeCell ref="C36:D36"/>
    <mergeCell ref="E36:G36"/>
  </mergeCells>
  <pageMargins left="0.39370078740157483" right="0.39370078740157483" top="0.78740157480314965" bottom="0.3937007874015748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AD6A480-2B01-4BFE-9881-B999D9C008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APPPOOL\svodweb</dc:creator>
  <cp:lastModifiedBy>Пользователь Windows</cp:lastModifiedBy>
  <cp:lastPrinted>2026-01-20T10:50:01Z</cp:lastPrinted>
  <dcterms:created xsi:type="dcterms:W3CDTF">2023-03-21T02:28:26Z</dcterms:created>
  <dcterms:modified xsi:type="dcterms:W3CDTF">2026-03-17T09:30:16Z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dorfond_2.xlsx</vt:lpwstr>
  </property>
  <property fmtid="{D5CDD505-2E9C-101B-9397-08002B2CF9AE}" pid="3" name="Название отчета">
    <vt:lpwstr>dorfond_2.xlsx</vt:lpwstr>
  </property>
  <property fmtid="{D5CDD505-2E9C-101B-9397-08002B2CF9AE}" pid="4" name="Версия клиента">
    <vt:lpwstr>20.2.0.35937 (.NET 4.7.2)</vt:lpwstr>
  </property>
  <property fmtid="{D5CDD505-2E9C-101B-9397-08002B2CF9AE}" pid="5" name="Версия базы">
    <vt:lpwstr>20.2.0.15570494</vt:lpwstr>
  </property>
  <property fmtid="{D5CDD505-2E9C-101B-9397-08002B2CF9AE}" pid="6" name="Тип сервера">
    <vt:lpwstr>MSSQL</vt:lpwstr>
  </property>
  <property fmtid="{D5CDD505-2E9C-101B-9397-08002B2CF9AE}" pid="7" name="Сервер">
    <vt:lpwstr>db4</vt:lpwstr>
  </property>
  <property fmtid="{D5CDD505-2E9C-101B-9397-08002B2CF9AE}" pid="8" name="База">
    <vt:lpwstr>Svod_Smart</vt:lpwstr>
  </property>
  <property fmtid="{D5CDD505-2E9C-101B-9397-08002B2CF9AE}" pid="9" name="Пользователь">
    <vt:lpwstr>23_любимова</vt:lpwstr>
  </property>
  <property fmtid="{D5CDD505-2E9C-101B-9397-08002B2CF9AE}" pid="10" name="Шаблон">
    <vt:lpwstr>dorfond.xlt</vt:lpwstr>
  </property>
  <property fmtid="{D5CDD505-2E9C-101B-9397-08002B2CF9AE}" pid="11" name="Локальная база">
    <vt:lpwstr>не используется</vt:lpwstr>
  </property>
</Properties>
</file>