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<sst xmlns="http://schemas.openxmlformats.org/spreadsheetml/2006/main" count="158" uniqueCount="77">
  <si>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</si>
  <si>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</si>
  <si>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</si>
  <si>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</si>
  <si>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</si>
  <si>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</si>
  <si>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</si>
  <si>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</si>
  <si>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</si>
  <si>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</si>
  <si>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</si>
  <si>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</si>
  <si>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</si>
  <si>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</si>
  <si>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</si>
  <si>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</si>
  <si>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</si>
  <si>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</si>
  <si>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</si>
  <si>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</si>
  <si>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</si>
  <si>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</si>
  <si>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</si>
  <si>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</si>
  <si>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</si>
  <si>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</si>
  <si>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</si>
  <si>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</si>
  <si>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</si>
  <si>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</si>
  <si>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</si>
  <si>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</si>
  <si>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</si>
  <si>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</si>
  <si>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</si>
  <si>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</si>
  <si>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</si>
  <si>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</si>
  <si>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</si>
  <si>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</si>
  <si>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</si>
  <si>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</si>
  <si>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</si>
  <si>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</si>
  <si>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</si>
  <si>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</si>
  <si>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</si>
  <si>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</si>
  <si>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</si>
  <si>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</si>
  <si>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</si>
  <si>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</si>
  <si>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</si>
  <si>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</si>
  <si>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</si>
  <si>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</si>
  <si>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</si>
  <si>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</si>
  <si>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</si>
  <si>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</si>
  <si>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</si>
  <si>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</si>
  <si>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</si>
  <si>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</si>
  <si>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</si>
  <si>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</si>
  <si>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</si>
  <si>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</si>
  <si>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</si>
  <si>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</si>
  <si>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</si>
  <si>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</si>
  <si>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</si>
  <si>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</si>
  <si>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</si>
  <si>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</si>
  <si>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 от 26.12.2023 № 455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</si>
</sst>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36" t="s">
        <v>61</v>
      </c>
      <c r="C2" s="36"/>
      <c r="D2" s="36"/>
      <c r="E2" s="36"/>
      <c r="F2" s="36"/>
    </row>
    <row r="3" spans="1:6" s="3" customFormat="1" ht="18.75" customHeight="1">
      <c r="A3" s="39" t="s">
        <v>58</v>
      </c>
      <c r="B3" s="39"/>
      <c r="C3" s="39"/>
      <c r="D3" s="39"/>
      <c r="E3" s="39"/>
      <c r="F3" s="39"/>
    </row>
    <row r="4" spans="1:6" s="3" customFormat="1" ht="18.75" customHeight="1">
      <c r="A4" s="35" t="s">
        <v>57</v>
      </c>
      <c r="B4" s="35"/>
      <c r="C4" s="35"/>
      <c r="D4" s="35"/>
      <c r="E4" s="35"/>
      <c r="F4" s="35"/>
    </row>
    <row r="5" spans="1:6" s="3" customFormat="1" ht="18.75" customHeight="1">
      <c r="A5" s="35" t="s">
        <v>69</v>
      </c>
      <c r="B5" s="35"/>
      <c r="C5" s="35"/>
      <c r="D5" s="35"/>
      <c r="E5" s="35"/>
      <c r="F5" s="35"/>
    </row>
    <row r="6" spans="1:6" s="3" customFormat="1" ht="18.75" customHeight="1">
      <c r="A6" s="29"/>
      <c r="B6" s="29"/>
      <c r="C6" s="29"/>
      <c r="D6" s="40" t="s">
        <v>76</v>
      </c>
      <c r="E6" s="40"/>
      <c r="F6" s="40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7" t="s">
        <v>68</v>
      </c>
      <c r="B8" s="38"/>
      <c r="C8" s="38"/>
      <c r="D8" s="38"/>
      <c r="E8" s="38"/>
      <c r="F8" s="38"/>
    </row>
    <row r="9" spans="1:6" s="3" customFormat="1" ht="18.75" customHeight="1">
      <c r="A9" s="10"/>
      <c r="B9" s="11"/>
      <c r="C9" s="11"/>
      <c r="D9" s="12"/>
      <c r="E9" s="12"/>
      <c r="F9" s="13" t="s">
        <v>48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64</v>
      </c>
      <c r="E10" s="28" t="s">
        <v>70</v>
      </c>
      <c r="F10" s="28" t="s">
        <v>71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107614.09999999999</v>
      </c>
      <c r="E11" s="19">
        <f>SUM(E12:E19)</f>
        <v>98444.4</v>
      </c>
      <c r="F11" s="19">
        <f>SUM(F12:F19)</f>
        <v>96471.09999999999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2190</v>
      </c>
      <c r="E12" s="23">
        <v>2055</v>
      </c>
      <c r="F12" s="23">
        <v>2055</v>
      </c>
    </row>
    <row r="13" spans="1:6" ht="49.5">
      <c r="A13" s="20" t="s">
        <v>8</v>
      </c>
      <c r="B13" s="21" t="s">
        <v>4</v>
      </c>
      <c r="C13" s="21" t="s">
        <v>9</v>
      </c>
      <c r="D13" s="22">
        <v>1970</v>
      </c>
      <c r="E13" s="23">
        <v>1845</v>
      </c>
      <c r="F13" s="23">
        <v>1835</v>
      </c>
    </row>
    <row r="14" spans="1:6" ht="66">
      <c r="A14" s="20" t="s">
        <v>10</v>
      </c>
      <c r="B14" s="21" t="s">
        <v>4</v>
      </c>
      <c r="C14" s="21" t="s">
        <v>11</v>
      </c>
      <c r="D14" s="22">
        <f>35510+43119</f>
        <v>78629</v>
      </c>
      <c r="E14" s="23">
        <f>2978+39900+29800</f>
        <v>72678</v>
      </c>
      <c r="F14" s="23">
        <f>2158+39380+29800</f>
        <v>71338</v>
      </c>
    </row>
    <row r="15" spans="1:6" ht="23.25" customHeight="1">
      <c r="A15" s="20" t="s">
        <v>54</v>
      </c>
      <c r="B15" s="21" t="s">
        <v>4</v>
      </c>
      <c r="C15" s="21" t="s">
        <v>12</v>
      </c>
      <c r="D15" s="22">
        <v>2.9</v>
      </c>
      <c r="E15" s="23">
        <v>3</v>
      </c>
      <c r="F15" s="23">
        <v>49.7</v>
      </c>
    </row>
    <row r="16" spans="1:6" ht="49.5">
      <c r="A16" s="20" t="s">
        <v>13</v>
      </c>
      <c r="B16" s="21" t="s">
        <v>4</v>
      </c>
      <c r="C16" s="21" t="s">
        <v>14</v>
      </c>
      <c r="D16" s="22">
        <f>9560+785</f>
        <v>10345</v>
      </c>
      <c r="E16" s="23">
        <f>8846+740</f>
        <v>9586</v>
      </c>
      <c r="F16" s="23">
        <f>8826+740</f>
        <v>9566</v>
      </c>
    </row>
    <row r="17" spans="1:6" ht="18.75">
      <c r="A17" s="24" t="s">
        <v>56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49</v>
      </c>
      <c r="B18" s="21" t="s">
        <v>4</v>
      </c>
      <c r="C18" s="21" t="s">
        <v>20</v>
      </c>
      <c r="D18" s="22">
        <v>1000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f>12888.3+514.9+9+50</f>
        <v>13462.199999999999</v>
      </c>
      <c r="E19" s="23">
        <f>11635.4+279+9+39</f>
        <v>11962.4</v>
      </c>
      <c r="F19" s="23">
        <f>10985.4+279+9+39</f>
        <v>11312.4</v>
      </c>
    </row>
    <row r="20" spans="1:6" ht="18.75">
      <c r="A20" s="15" t="s">
        <v>72</v>
      </c>
      <c r="B20" s="16" t="s">
        <v>7</v>
      </c>
      <c r="C20" s="21"/>
      <c r="D20" s="33">
        <f>D21</f>
        <v>1751</v>
      </c>
      <c r="E20" s="33">
        <f>E21</f>
        <v>1941.6</v>
      </c>
      <c r="F20" s="33">
        <f>F21</f>
        <v>2141.8</v>
      </c>
    </row>
    <row r="21" spans="1:6" ht="18.75">
      <c r="A21" s="20" t="s">
        <v>73</v>
      </c>
      <c r="B21" s="21" t="s">
        <v>7</v>
      </c>
      <c r="C21" s="21" t="s">
        <v>9</v>
      </c>
      <c r="D21" s="22">
        <v>1751</v>
      </c>
      <c r="E21" s="23">
        <v>1941.6</v>
      </c>
      <c r="F21" s="23">
        <v>2141.8</v>
      </c>
    </row>
    <row r="22" spans="1:6" s="5" customFormat="1" ht="33">
      <c r="A22" s="15" t="s">
        <v>18</v>
      </c>
      <c r="B22" s="16" t="s">
        <v>9</v>
      </c>
      <c r="C22" s="17" t="s">
        <v>5</v>
      </c>
      <c r="D22" s="18">
        <f>D23+D24</f>
        <v>27558.300000000003</v>
      </c>
      <c r="E22" s="18">
        <f>E23+E24</f>
        <v>16945.5</v>
      </c>
      <c r="F22" s="18">
        <f>F23+F24</f>
        <v>7558.4</v>
      </c>
    </row>
    <row r="23" spans="1:6" ht="19.5" customHeight="1">
      <c r="A23" s="20" t="s">
        <v>62</v>
      </c>
      <c r="B23" s="21" t="s">
        <v>9</v>
      </c>
      <c r="C23" s="21" t="s">
        <v>19</v>
      </c>
      <c r="D23" s="25">
        <v>8211.4</v>
      </c>
      <c r="E23" s="26">
        <v>7253.4</v>
      </c>
      <c r="F23" s="26">
        <v>7058.4</v>
      </c>
    </row>
    <row r="24" spans="1:6" ht="51.75" customHeight="1">
      <c r="A24" s="20" t="s">
        <v>63</v>
      </c>
      <c r="B24" s="27" t="s">
        <v>9</v>
      </c>
      <c r="C24" s="27" t="s">
        <v>24</v>
      </c>
      <c r="D24" s="25">
        <v>19346.9</v>
      </c>
      <c r="E24" s="25">
        <v>9692.1</v>
      </c>
      <c r="F24" s="26">
        <v>500</v>
      </c>
    </row>
    <row r="25" spans="1:6" s="5" customFormat="1" ht="19.5" customHeight="1">
      <c r="A25" s="15" t="s">
        <v>21</v>
      </c>
      <c r="B25" s="16" t="s">
        <v>11</v>
      </c>
      <c r="C25" s="17" t="s">
        <v>5</v>
      </c>
      <c r="D25" s="18">
        <f>SUM(D26:D30)</f>
        <v>195498.40000000002</v>
      </c>
      <c r="E25" s="18">
        <f>SUM(E26:E30)</f>
        <v>177574.09999999998</v>
      </c>
      <c r="F25" s="18">
        <f>SUM(F26:F30)</f>
        <v>178795.3</v>
      </c>
    </row>
    <row r="26" spans="1:6" s="5" customFormat="1" ht="19.5" customHeight="1">
      <c r="A26" s="20" t="s">
        <v>67</v>
      </c>
      <c r="B26" s="21" t="s">
        <v>11</v>
      </c>
      <c r="C26" s="27" t="s">
        <v>7</v>
      </c>
      <c r="D26" s="25">
        <v>54385.3</v>
      </c>
      <c r="E26" s="25">
        <v>56615.1</v>
      </c>
      <c r="F26" s="25">
        <v>58936.3</v>
      </c>
    </row>
    <row r="27" spans="1:6" s="5" customFormat="1" ht="19.5" customHeight="1">
      <c r="A27" s="20" t="s">
        <v>66</v>
      </c>
      <c r="B27" s="21" t="s">
        <v>11</v>
      </c>
      <c r="C27" s="27" t="s">
        <v>15</v>
      </c>
      <c r="D27" s="25">
        <v>113.3</v>
      </c>
      <c r="E27" s="25">
        <v>43.3</v>
      </c>
      <c r="F27" s="25">
        <v>43.3</v>
      </c>
    </row>
    <row r="28" spans="1:6" ht="18.75">
      <c r="A28" s="20" t="s">
        <v>22</v>
      </c>
      <c r="B28" s="21" t="s">
        <v>11</v>
      </c>
      <c r="C28" s="21" t="s">
        <v>23</v>
      </c>
      <c r="D28" s="25">
        <v>24020</v>
      </c>
      <c r="E28" s="25">
        <v>21290</v>
      </c>
      <c r="F28" s="25">
        <v>20190</v>
      </c>
    </row>
    <row r="29" spans="1:6" ht="18.75">
      <c r="A29" s="20" t="s">
        <v>55</v>
      </c>
      <c r="B29" s="21" t="s">
        <v>11</v>
      </c>
      <c r="C29" s="21" t="s">
        <v>19</v>
      </c>
      <c r="D29" s="25">
        <f>111917.8-2846.2</f>
        <v>109071.6</v>
      </c>
      <c r="E29" s="25">
        <f>92355.7+4200</f>
        <v>96555.7</v>
      </c>
      <c r="F29" s="26">
        <f>92355.7+4200</f>
        <v>96555.7</v>
      </c>
    </row>
    <row r="30" spans="1:6" ht="18.75">
      <c r="A30" s="20" t="s">
        <v>25</v>
      </c>
      <c r="B30" s="21" t="s">
        <v>11</v>
      </c>
      <c r="C30" s="21" t="s">
        <v>26</v>
      </c>
      <c r="D30" s="25">
        <v>7908.2</v>
      </c>
      <c r="E30" s="25">
        <f>60+1510+1500</f>
        <v>3070</v>
      </c>
      <c r="F30" s="26">
        <f>60+1510+1500</f>
        <v>3070</v>
      </c>
    </row>
    <row r="31" spans="1:6" s="5" customFormat="1" ht="18.75">
      <c r="A31" s="15" t="s">
        <v>27</v>
      </c>
      <c r="B31" s="16" t="s">
        <v>12</v>
      </c>
      <c r="C31" s="17" t="s">
        <v>5</v>
      </c>
      <c r="D31" s="18">
        <f>D32+D33+D34+D35</f>
        <v>738779.1</v>
      </c>
      <c r="E31" s="18">
        <f>E32+E33+E34+E35</f>
        <v>176221.8</v>
      </c>
      <c r="F31" s="18">
        <f>F32+F33+F34+F35</f>
        <v>305391.1</v>
      </c>
    </row>
    <row r="32" spans="1:6" ht="18.75">
      <c r="A32" s="20" t="s">
        <v>28</v>
      </c>
      <c r="B32" s="21" t="s">
        <v>12</v>
      </c>
      <c r="C32" s="21" t="s">
        <v>4</v>
      </c>
      <c r="D32" s="25">
        <f>600+100</f>
        <v>700</v>
      </c>
      <c r="E32" s="25">
        <f>600+100</f>
        <v>700</v>
      </c>
      <c r="F32" s="26">
        <f>600+100</f>
        <v>700</v>
      </c>
    </row>
    <row r="33" spans="1:6" ht="18.75">
      <c r="A33" s="20" t="s">
        <v>29</v>
      </c>
      <c r="B33" s="21" t="s">
        <v>12</v>
      </c>
      <c r="C33" s="21" t="s">
        <v>7</v>
      </c>
      <c r="D33" s="25">
        <f>715403.9+2846.2</f>
        <v>718250.1</v>
      </c>
      <c r="E33" s="25">
        <v>158442.8</v>
      </c>
      <c r="F33" s="26">
        <f>288242.1</f>
        <v>288242.1</v>
      </c>
    </row>
    <row r="34" spans="1:6" ht="18.75">
      <c r="A34" s="20" t="s">
        <v>52</v>
      </c>
      <c r="B34" s="21" t="s">
        <v>12</v>
      </c>
      <c r="C34" s="21" t="s">
        <v>9</v>
      </c>
      <c r="D34" s="25">
        <v>11454</v>
      </c>
      <c r="E34" s="25">
        <f>2100+7330</f>
        <v>9430</v>
      </c>
      <c r="F34" s="26">
        <f>2000+6830</f>
        <v>8830</v>
      </c>
    </row>
    <row r="35" spans="1:6" ht="33">
      <c r="A35" s="20" t="s">
        <v>59</v>
      </c>
      <c r="B35" s="27" t="s">
        <v>12</v>
      </c>
      <c r="C35" s="27" t="s">
        <v>12</v>
      </c>
      <c r="D35" s="25">
        <f>8375</f>
        <v>8375</v>
      </c>
      <c r="E35" s="25">
        <f>7649</f>
        <v>7649</v>
      </c>
      <c r="F35" s="26">
        <f>7619</f>
        <v>7619</v>
      </c>
    </row>
    <row r="36" spans="1:6" ht="18.75">
      <c r="A36" s="15" t="s">
        <v>74</v>
      </c>
      <c r="B36" s="17" t="s">
        <v>14</v>
      </c>
      <c r="C36" s="17"/>
      <c r="D36" s="18">
        <f>D37</f>
        <v>9836.1</v>
      </c>
      <c r="E36" s="18">
        <f>E37</f>
        <v>0</v>
      </c>
      <c r="F36" s="18">
        <f>F37</f>
        <v>0</v>
      </c>
    </row>
    <row r="37" spans="1:6" ht="37.5">
      <c r="A37" s="34" t="s">
        <v>75</v>
      </c>
      <c r="B37" s="27" t="s">
        <v>14</v>
      </c>
      <c r="C37" s="27" t="s">
        <v>12</v>
      </c>
      <c r="D37" s="25">
        <v>9836.1</v>
      </c>
      <c r="E37" s="25">
        <v>0</v>
      </c>
      <c r="F37" s="26">
        <v>0</v>
      </c>
    </row>
    <row r="38" spans="1:6" s="5" customFormat="1" ht="18.75">
      <c r="A38" s="15" t="s">
        <v>30</v>
      </c>
      <c r="B38" s="16" t="s">
        <v>15</v>
      </c>
      <c r="C38" s="17" t="s">
        <v>5</v>
      </c>
      <c r="D38" s="18">
        <f>SUM(D39:D43)</f>
        <v>729307.6</v>
      </c>
      <c r="E38" s="18">
        <f>SUM(E39:E43)</f>
        <v>690997.6</v>
      </c>
      <c r="F38" s="19">
        <f>SUM(F39:F43)</f>
        <v>667210.0999999999</v>
      </c>
    </row>
    <row r="39" spans="1:6" ht="18.75">
      <c r="A39" s="20" t="s">
        <v>31</v>
      </c>
      <c r="B39" s="21" t="s">
        <v>15</v>
      </c>
      <c r="C39" s="21" t="s">
        <v>4</v>
      </c>
      <c r="D39" s="25">
        <v>199958.5</v>
      </c>
      <c r="E39" s="25">
        <v>187701</v>
      </c>
      <c r="F39" s="26">
        <v>182450.5</v>
      </c>
    </row>
    <row r="40" spans="1:6" ht="18.75">
      <c r="A40" s="20" t="s">
        <v>32</v>
      </c>
      <c r="B40" s="21" t="s">
        <v>15</v>
      </c>
      <c r="C40" s="21" t="s">
        <v>7</v>
      </c>
      <c r="D40" s="25">
        <v>418334.4</v>
      </c>
      <c r="E40" s="25">
        <v>407224.2</v>
      </c>
      <c r="F40" s="26">
        <f>389042.3+0.1</f>
        <v>389042.39999999997</v>
      </c>
    </row>
    <row r="41" spans="1:6" ht="18.75">
      <c r="A41" s="20" t="s">
        <v>51</v>
      </c>
      <c r="B41" s="21" t="s">
        <v>15</v>
      </c>
      <c r="C41" s="21" t="s">
        <v>9</v>
      </c>
      <c r="D41" s="25">
        <v>80383.5</v>
      </c>
      <c r="E41" s="25">
        <f>27428+39263</f>
        <v>66691</v>
      </c>
      <c r="F41" s="26">
        <f>27428+39213</f>
        <v>66641</v>
      </c>
    </row>
    <row r="42" spans="1:6" ht="18.75">
      <c r="A42" s="20" t="s">
        <v>53</v>
      </c>
      <c r="B42" s="21" t="s">
        <v>15</v>
      </c>
      <c r="C42" s="21" t="s">
        <v>15</v>
      </c>
      <c r="D42" s="25">
        <v>411.1</v>
      </c>
      <c r="E42" s="25">
        <v>411.1</v>
      </c>
      <c r="F42" s="26">
        <v>411.1</v>
      </c>
    </row>
    <row r="43" spans="1:6" ht="18.75">
      <c r="A43" s="20" t="s">
        <v>33</v>
      </c>
      <c r="B43" s="21" t="s">
        <v>15</v>
      </c>
      <c r="C43" s="21" t="s">
        <v>19</v>
      </c>
      <c r="D43" s="25">
        <v>30220.1</v>
      </c>
      <c r="E43" s="25">
        <v>28970.3</v>
      </c>
      <c r="F43" s="26">
        <v>28665.1</v>
      </c>
    </row>
    <row r="44" spans="1:6" s="5" customFormat="1" ht="18.75">
      <c r="A44" s="15" t="s">
        <v>34</v>
      </c>
      <c r="B44" s="16" t="s">
        <v>23</v>
      </c>
      <c r="C44" s="17" t="s">
        <v>5</v>
      </c>
      <c r="D44" s="18">
        <f>D45+D46</f>
        <v>144697.8</v>
      </c>
      <c r="E44" s="18">
        <f>E45+E46</f>
        <v>130455.4</v>
      </c>
      <c r="F44" s="19">
        <f>F45+F46</f>
        <v>129655.4</v>
      </c>
    </row>
    <row r="45" spans="1:6" ht="18.75">
      <c r="A45" s="20" t="s">
        <v>35</v>
      </c>
      <c r="B45" s="21" t="s">
        <v>23</v>
      </c>
      <c r="C45" s="21" t="s">
        <v>4</v>
      </c>
      <c r="D45" s="32">
        <v>106251.8</v>
      </c>
      <c r="E45" s="25">
        <v>94306.4</v>
      </c>
      <c r="F45" s="26">
        <v>93506.4</v>
      </c>
    </row>
    <row r="46" spans="1:6" ht="18.75">
      <c r="A46" s="20" t="s">
        <v>36</v>
      </c>
      <c r="B46" s="21" t="s">
        <v>23</v>
      </c>
      <c r="C46" s="21" t="s">
        <v>11</v>
      </c>
      <c r="D46" s="25">
        <v>38446</v>
      </c>
      <c r="E46" s="26">
        <v>36149</v>
      </c>
      <c r="F46" s="26">
        <v>36149</v>
      </c>
    </row>
    <row r="47" spans="1:6" s="5" customFormat="1" ht="18.75">
      <c r="A47" s="15" t="s">
        <v>37</v>
      </c>
      <c r="B47" s="16" t="s">
        <v>24</v>
      </c>
      <c r="C47" s="17" t="s">
        <v>5</v>
      </c>
      <c r="D47" s="18">
        <f>D48+D49+D50+D51+D52</f>
        <v>267661.6</v>
      </c>
      <c r="E47" s="19">
        <f>E48+E49+E50+E51+E52</f>
        <v>263865.6</v>
      </c>
      <c r="F47" s="19">
        <f>F48+F49+F50+F51+F52</f>
        <v>263188.6</v>
      </c>
    </row>
    <row r="48" spans="1:6" ht="18.75">
      <c r="A48" s="20" t="s">
        <v>38</v>
      </c>
      <c r="B48" s="21" t="s">
        <v>24</v>
      </c>
      <c r="C48" s="21" t="s">
        <v>4</v>
      </c>
      <c r="D48" s="22">
        <f>5800-109.1</f>
        <v>5690.9</v>
      </c>
      <c r="E48" s="22">
        <f>4700</f>
        <v>4700</v>
      </c>
      <c r="F48" s="22">
        <v>4700</v>
      </c>
    </row>
    <row r="49" spans="1:6" ht="18.75">
      <c r="A49" s="20" t="s">
        <v>39</v>
      </c>
      <c r="B49" s="21" t="s">
        <v>24</v>
      </c>
      <c r="C49" s="21" t="s">
        <v>7</v>
      </c>
      <c r="D49" s="22">
        <v>115380</v>
      </c>
      <c r="E49" s="22">
        <f>117220.6</f>
        <v>117220.6</v>
      </c>
      <c r="F49" s="22">
        <v>117220.6</v>
      </c>
    </row>
    <row r="50" spans="1:6" ht="18.75">
      <c r="A50" s="20" t="s">
        <v>40</v>
      </c>
      <c r="B50" s="21" t="s">
        <v>24</v>
      </c>
      <c r="C50" s="21" t="s">
        <v>9</v>
      </c>
      <c r="D50" s="22">
        <v>1824.4</v>
      </c>
      <c r="E50" s="23">
        <v>4991.8</v>
      </c>
      <c r="F50" s="23">
        <v>4314.8</v>
      </c>
    </row>
    <row r="51" spans="1:6" ht="18.75">
      <c r="A51" s="20" t="s">
        <v>41</v>
      </c>
      <c r="B51" s="21" t="s">
        <v>24</v>
      </c>
      <c r="C51" s="21" t="s">
        <v>11</v>
      </c>
      <c r="D51" s="22">
        <v>115997</v>
      </c>
      <c r="E51" s="23">
        <v>113201.6</v>
      </c>
      <c r="F51" s="23">
        <f>113201.5+0.1</f>
        <v>113201.6</v>
      </c>
    </row>
    <row r="52" spans="1:6" ht="18.75">
      <c r="A52" s="20" t="s">
        <v>42</v>
      </c>
      <c r="B52" s="21" t="s">
        <v>24</v>
      </c>
      <c r="C52" s="21" t="s">
        <v>14</v>
      </c>
      <c r="D52" s="22">
        <f>28660.2+109.1</f>
        <v>28769.3</v>
      </c>
      <c r="E52" s="23">
        <v>23751.6</v>
      </c>
      <c r="F52" s="23">
        <v>23751.6</v>
      </c>
    </row>
    <row r="53" spans="1:6" s="5" customFormat="1" ht="18.75">
      <c r="A53" s="15" t="s">
        <v>43</v>
      </c>
      <c r="B53" s="16" t="s">
        <v>20</v>
      </c>
      <c r="C53" s="17" t="s">
        <v>5</v>
      </c>
      <c r="D53" s="18">
        <f>SUM(D54:D55)</f>
        <v>5586.2</v>
      </c>
      <c r="E53" s="19">
        <f>SUM(E54:E55)</f>
        <v>1530</v>
      </c>
      <c r="F53" s="19">
        <f>SUM(F54:F55)</f>
        <v>1530</v>
      </c>
    </row>
    <row r="54" spans="1:6" ht="18.75">
      <c r="A54" s="20" t="s">
        <v>44</v>
      </c>
      <c r="B54" s="21" t="s">
        <v>20</v>
      </c>
      <c r="C54" s="21" t="s">
        <v>4</v>
      </c>
      <c r="D54" s="25">
        <v>1260</v>
      </c>
      <c r="E54" s="26">
        <v>1270</v>
      </c>
      <c r="F54" s="26">
        <v>1270</v>
      </c>
    </row>
    <row r="55" spans="1:6" ht="18.75">
      <c r="A55" s="20" t="s">
        <v>60</v>
      </c>
      <c r="B55" s="27" t="s">
        <v>20</v>
      </c>
      <c r="C55" s="27" t="s">
        <v>7</v>
      </c>
      <c r="D55" s="25">
        <v>4326.2</v>
      </c>
      <c r="E55" s="26">
        <v>260</v>
      </c>
      <c r="F55" s="26">
        <v>260</v>
      </c>
    </row>
    <row r="56" spans="1:6" s="5" customFormat="1" ht="18.75">
      <c r="A56" s="15" t="s">
        <v>45</v>
      </c>
      <c r="B56" s="16" t="s">
        <v>26</v>
      </c>
      <c r="C56" s="17" t="s">
        <v>5</v>
      </c>
      <c r="D56" s="18">
        <f>D57</f>
        <v>3400</v>
      </c>
      <c r="E56" s="19">
        <f>E57</f>
        <v>3100</v>
      </c>
      <c r="F56" s="19">
        <f>F57</f>
        <v>3050</v>
      </c>
    </row>
    <row r="57" spans="1:6" ht="18.75">
      <c r="A57" s="20" t="s">
        <v>46</v>
      </c>
      <c r="B57" s="21" t="s">
        <v>26</v>
      </c>
      <c r="C57" s="21" t="s">
        <v>7</v>
      </c>
      <c r="D57" s="25">
        <v>3400</v>
      </c>
      <c r="E57" s="26">
        <v>3100</v>
      </c>
      <c r="F57" s="26">
        <v>3050</v>
      </c>
    </row>
    <row r="58" spans="1:6" ht="18.75">
      <c r="A58" s="20" t="s">
        <v>50</v>
      </c>
      <c r="B58" s="16"/>
      <c r="C58" s="21" t="s">
        <v>5</v>
      </c>
      <c r="D58" s="25"/>
      <c r="E58" s="19">
        <v>15550</v>
      </c>
      <c r="F58" s="19">
        <v>30750</v>
      </c>
    </row>
    <row r="59" spans="1:6" s="5" customFormat="1" ht="18.75">
      <c r="A59" s="15" t="s">
        <v>47</v>
      </c>
      <c r="B59" s="17" t="s">
        <v>5</v>
      </c>
      <c r="C59" s="17" t="s">
        <v>5</v>
      </c>
      <c r="D59" s="18">
        <f>D11+D20+D22+D25+D31+D36+D38+D44+D47+D53+D56+D58</f>
        <v>2231690.2</v>
      </c>
      <c r="E59" s="18">
        <f>E11+E20+E22+E25+E31+E36+E38+E44+E47+E53+E56+E58</f>
        <v>1576626</v>
      </c>
      <c r="F59" s="18">
        <f>F11+F20+F22+F25+F31+F36+F38+F44+F47+F53+F56+F58</f>
        <v>1685741.7999999998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2023-11-10T09:44:41Z</cp:lastPrinted>
  <dcterms:created xsi:type="dcterms:W3CDTF">2013-10-21T02:32:38Z</dcterms:created>
  <dcterms:modified xsi:type="dcterms:W3CDTF">2023-12-25T06:38:26Z</dcterms:modified>
  <cp:category/>
  <cp:version/>
  <cp:contentType/>
  <cp:contentStatus/>
</cp:coreProperties>
</file>