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07.2022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<sst xmlns="http://schemas.openxmlformats.org/spreadsheetml/2006/main" count="91" uniqueCount="88">
  <si>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</si>
  <si>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</si>
  <si>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</si>
  <si>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</si>
  <si>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</si>
  <si>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</si>
  <si>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</si>
  <si>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</si>
  <si>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</si>
  <si>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</si>
  <si>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</si>
  <si>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</si>
  <si>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</si>
  <si>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</si>
  <si>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</si>
  <si>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</si>
  <si>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</si>
  <si>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</si>
  <si>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</si>
  <si>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</si>
  <si>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</si>
  <si>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</si>
  <si>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</si>
  <si>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</si>
  <si>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</si>
  <si>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</si>
  <si>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</si>
  <si>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</si>
  <si>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</si>
  <si>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</si>
  <si>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</si>
  <si>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</si>
  <si>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</si>
  <si>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</si>
  <si>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</si>
  <si>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</si>
  <si>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</si>
  <si>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</si>
  <si>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</si>
  <si>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</si>
  <si>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</si>
  <si>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</si>
  <si>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</si>
  <si>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</si>
  <si>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</si>
  <si>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</si>
  <si>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</si>
  <si>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</si>
  <si>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</si>
  <si>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</si>
  <si>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</si>
  <si>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</si>
  <si>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</si>
  <si>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</si>
  <si>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</si>
  <si>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</si>
  <si>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</si>
  <si>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</si>
  <si>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</si>
  <si>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</si>
  <si>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</si>
  <si>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</si>
  <si>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</si>
  <si>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</si>
  <si>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</si>
  <si>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</si>
  <si>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</si>
  <si>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</si>
  <si>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</si>
  <si>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</si>
  <si>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</si>
  <si>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</si>
  <si>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</si>
  <si>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</si>
  <si>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</si>
  <si>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</si>
  <si>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</si>
  <si>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</si>
  <si>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</si>
  <si>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</si>
  <si>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</si>
  <si>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</si>
  <si>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по плану</t>
  </si>
  <si>
    <t>по исполнению</t>
  </si>
  <si>
    <t xml:space="preserve">за II квартал </t>
  </si>
  <si>
    <t>Сельское хозяйство и рыболовство</t>
  </si>
  <si>
    <t>соотношение 2023г. к 2022г. (%)</t>
  </si>
  <si>
    <t>БЕЗВОЗМЕЗДНЫЕ ПОСТУПЛЕНИЯ ОТ  НЕГОСУДАРСТВЕННЫХ ОРГАНИЗАЦИЙ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</si>
</sst>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49" fontId="9" fillId="33" borderId="11" xfId="58" applyNumberFormat="1" applyFont="1" applyFill="1" applyBorder="1" applyAlignment="1">
      <alignment horizontal="center" vertical="top" wrapText="1"/>
      <protection/>
    </xf>
    <xf numFmtId="49" fontId="9" fillId="0" borderId="11" xfId="58" applyNumberFormat="1" applyFont="1" applyBorder="1" applyAlignment="1">
      <alignment horizontal="center" vertical="top" wrapText="1"/>
      <protection/>
    </xf>
    <xf numFmtId="0" fontId="12" fillId="0" borderId="12" xfId="58" applyFont="1" applyFill="1" applyBorder="1" applyAlignment="1">
      <alignment vertical="center" wrapText="1"/>
      <protection/>
    </xf>
    <xf numFmtId="0" fontId="9" fillId="0" borderId="12" xfId="58" applyFont="1" applyFill="1" applyBorder="1" applyAlignment="1">
      <alignment vertical="center" wrapText="1"/>
      <protection/>
    </xf>
    <xf numFmtId="0" fontId="12" fillId="33" borderId="12" xfId="58" applyFont="1" applyFill="1" applyBorder="1" applyAlignment="1">
      <alignment vertical="center" wrapText="1"/>
      <protection/>
    </xf>
    <xf numFmtId="0" fontId="12" fillId="0" borderId="13" xfId="58" applyFont="1" applyFill="1" applyBorder="1" applyAlignment="1">
      <alignment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9" fontId="12" fillId="0" borderId="14" xfId="66" applyFont="1" applyFill="1" applyBorder="1" applyAlignment="1">
      <alignment horizontal="right" vertical="center" wrapText="1"/>
    </xf>
    <xf numFmtId="9" fontId="9" fillId="0" borderId="14" xfId="66" applyFont="1" applyFill="1" applyBorder="1" applyAlignment="1">
      <alignment horizontal="right" vertical="center" wrapText="1"/>
    </xf>
    <xf numFmtId="9" fontId="12" fillId="33" borderId="14" xfId="66" applyFont="1" applyFill="1" applyBorder="1" applyAlignment="1">
      <alignment horizontal="right" vertical="center" wrapText="1"/>
    </xf>
    <xf numFmtId="9" fontId="9" fillId="33" borderId="14" xfId="66" applyFont="1" applyFill="1" applyBorder="1" applyAlignment="1">
      <alignment horizontal="right" vertical="center" wrapText="1"/>
    </xf>
    <xf numFmtId="9" fontId="16" fillId="33" borderId="14" xfId="66" applyFont="1" applyFill="1" applyBorder="1" applyAlignment="1">
      <alignment horizontal="right" vertical="center" wrapText="1"/>
    </xf>
    <xf numFmtId="9" fontId="12" fillId="0" borderId="15" xfId="66" applyFont="1" applyFill="1" applyBorder="1" applyAlignment="1">
      <alignment horizontal="right" vertical="center" wrapText="1"/>
    </xf>
    <xf numFmtId="9" fontId="9" fillId="0" borderId="15" xfId="66" applyFont="1" applyFill="1" applyBorder="1" applyAlignment="1">
      <alignment horizontal="right" vertical="center" wrapText="1"/>
    </xf>
    <xf numFmtId="9" fontId="12" fillId="33" borderId="15" xfId="66" applyFont="1" applyFill="1" applyBorder="1" applyAlignment="1">
      <alignment horizontal="right" vertical="center" wrapText="1"/>
    </xf>
    <xf numFmtId="9" fontId="12" fillId="0" borderId="16" xfId="66" applyFont="1" applyFill="1" applyBorder="1" applyAlignment="1">
      <alignment horizontal="right" vertical="center" wrapText="1"/>
    </xf>
    <xf numFmtId="9" fontId="12" fillId="0" borderId="17" xfId="66" applyFont="1" applyFill="1" applyBorder="1" applyAlignment="1">
      <alignment horizontal="right" vertical="center" wrapText="1"/>
    </xf>
    <xf numFmtId="0" fontId="8" fillId="0" borderId="18" xfId="58" applyFont="1" applyBorder="1" applyAlignment="1">
      <alignment horizontal="justify" vertical="center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9" fillId="33" borderId="12" xfId="58" applyFont="1" applyFill="1" applyBorder="1" applyAlignment="1">
      <alignment vertical="center" wrapText="1"/>
      <protection/>
    </xf>
    <xf numFmtId="49" fontId="16" fillId="33" borderId="12" xfId="0" applyNumberFormat="1" applyFont="1" applyFill="1" applyBorder="1" applyAlignment="1">
      <alignment vertical="top" wrapText="1"/>
    </xf>
    <xf numFmtId="0" fontId="10" fillId="0" borderId="19" xfId="58" applyFont="1" applyBorder="1" applyAlignment="1">
      <alignment horizontal="right" vertical="center" wrapText="1"/>
      <protection/>
    </xf>
    <xf numFmtId="49" fontId="9" fillId="0" borderId="20" xfId="58" applyNumberFormat="1" applyFont="1" applyBorder="1" applyAlignment="1">
      <alignment horizontal="right" vertical="center" wrapText="1"/>
      <protection/>
    </xf>
    <xf numFmtId="49" fontId="9" fillId="33" borderId="11" xfId="58" applyNumberFormat="1" applyFont="1" applyFill="1" applyBorder="1" applyAlignment="1">
      <alignment horizontal="right" vertical="center" wrapText="1"/>
      <protection/>
    </xf>
    <xf numFmtId="49" fontId="9" fillId="33" borderId="21" xfId="58" applyNumberFormat="1" applyFont="1" applyFill="1" applyBorder="1" applyAlignment="1">
      <alignment horizontal="right" vertical="center" wrapText="1"/>
      <protection/>
    </xf>
    <xf numFmtId="0" fontId="10" fillId="33" borderId="22" xfId="58" applyFont="1" applyFill="1" applyBorder="1" applyAlignment="1">
      <alignment horizontal="right" vertical="center"/>
      <protection/>
    </xf>
    <xf numFmtId="0" fontId="11" fillId="0" borderId="21" xfId="58" applyFont="1" applyBorder="1" applyAlignment="1">
      <alignment horizontal="right" vertical="center"/>
      <protection/>
    </xf>
    <xf numFmtId="0" fontId="10" fillId="0" borderId="19" xfId="58" applyFont="1" applyBorder="1" applyAlignment="1">
      <alignment vertical="center" wrapText="1"/>
      <protection/>
    </xf>
    <xf numFmtId="49" fontId="9" fillId="0" borderId="20" xfId="58" applyNumberFormat="1" applyFont="1" applyBorder="1" applyAlignment="1">
      <alignment vertical="center" wrapText="1"/>
      <protection/>
    </xf>
    <xf numFmtId="49" fontId="9" fillId="33" borderId="11" xfId="58" applyNumberFormat="1" applyFont="1" applyFill="1" applyBorder="1" applyAlignment="1">
      <alignment vertical="center" wrapText="1"/>
      <protection/>
    </xf>
    <xf numFmtId="49" fontId="9" fillId="33" borderId="21" xfId="58" applyNumberFormat="1" applyFont="1" applyFill="1" applyBorder="1" applyAlignment="1">
      <alignment vertical="center" wrapText="1"/>
      <protection/>
    </xf>
    <xf numFmtId="0" fontId="10" fillId="33" borderId="22" xfId="58" applyFont="1" applyFill="1" applyBorder="1" applyAlignment="1">
      <alignment vertical="center"/>
      <protection/>
    </xf>
    <xf numFmtId="0" fontId="11" fillId="0" borderId="21" xfId="58" applyFont="1" applyBorder="1" applyAlignment="1">
      <alignment vertical="center"/>
      <protection/>
    </xf>
    <xf numFmtId="173" fontId="12" fillId="0" borderId="23" xfId="58" applyNumberFormat="1" applyFont="1" applyFill="1" applyBorder="1" applyAlignment="1">
      <alignment vertical="center"/>
      <protection/>
    </xf>
    <xf numFmtId="173" fontId="12" fillId="0" borderId="24" xfId="58" applyNumberFormat="1" applyFont="1" applyFill="1" applyBorder="1" applyAlignment="1">
      <alignment vertical="center"/>
      <protection/>
    </xf>
    <xf numFmtId="172" fontId="13" fillId="0" borderId="25" xfId="58" applyNumberFormat="1" applyFont="1" applyBorder="1" applyAlignment="1">
      <alignment vertical="center"/>
      <protection/>
    </xf>
    <xf numFmtId="173" fontId="9" fillId="0" borderId="23" xfId="58" applyNumberFormat="1" applyFont="1" applyFill="1" applyBorder="1" applyAlignment="1">
      <alignment vertical="center"/>
      <protection/>
    </xf>
    <xf numFmtId="173" fontId="9" fillId="33" borderId="24" xfId="58" applyNumberFormat="1" applyFont="1" applyFill="1" applyBorder="1" applyAlignment="1">
      <alignment vertical="center"/>
      <protection/>
    </xf>
    <xf numFmtId="172" fontId="7" fillId="0" borderId="25" xfId="58" applyNumberFormat="1" applyFont="1" applyBorder="1" applyAlignment="1">
      <alignment vertical="center"/>
      <protection/>
    </xf>
    <xf numFmtId="173" fontId="12" fillId="33" borderId="24" xfId="58" applyNumberFormat="1" applyFont="1" applyFill="1" applyBorder="1" applyAlignment="1">
      <alignment vertical="center"/>
      <protection/>
    </xf>
    <xf numFmtId="173" fontId="9" fillId="0" borderId="24" xfId="58" applyNumberFormat="1" applyFont="1" applyFill="1" applyBorder="1" applyAlignment="1">
      <alignment vertical="center"/>
      <protection/>
    </xf>
    <xf numFmtId="173" fontId="14" fillId="33" borderId="23" xfId="58" applyNumberFormat="1" applyFont="1" applyFill="1" applyBorder="1" applyAlignment="1">
      <alignment vertical="center"/>
      <protection/>
    </xf>
    <xf numFmtId="173" fontId="14" fillId="33" borderId="24" xfId="58" applyNumberFormat="1" applyFont="1" applyFill="1" applyBorder="1" applyAlignment="1">
      <alignment vertical="center"/>
      <protection/>
    </xf>
    <xf numFmtId="172" fontId="13" fillId="33" borderId="25" xfId="58" applyNumberFormat="1" applyFont="1" applyFill="1" applyBorder="1" applyAlignment="1">
      <alignment vertical="center"/>
      <protection/>
    </xf>
    <xf numFmtId="173" fontId="12" fillId="33" borderId="23" xfId="58" applyNumberFormat="1" applyFont="1" applyFill="1" applyBorder="1" applyAlignment="1">
      <alignment vertical="center"/>
      <protection/>
    </xf>
    <xf numFmtId="173" fontId="9" fillId="33" borderId="23" xfId="58" applyNumberFormat="1" applyFont="1" applyFill="1" applyBorder="1" applyAlignment="1">
      <alignment vertical="center"/>
      <protection/>
    </xf>
    <xf numFmtId="172" fontId="7" fillId="33" borderId="25" xfId="58" applyNumberFormat="1" applyFont="1" applyFill="1" applyBorder="1" applyAlignment="1">
      <alignment vertical="center"/>
      <protection/>
    </xf>
    <xf numFmtId="173" fontId="12" fillId="33" borderId="26" xfId="58" applyNumberFormat="1" applyFont="1" applyFill="1" applyBorder="1" applyAlignment="1">
      <alignment vertical="center"/>
      <protection/>
    </xf>
    <xf numFmtId="173" fontId="12" fillId="33" borderId="27" xfId="58" applyNumberFormat="1" applyFont="1" applyFill="1" applyBorder="1" applyAlignment="1">
      <alignment vertical="center"/>
      <protection/>
    </xf>
    <xf numFmtId="172" fontId="13" fillId="0" borderId="28" xfId="58" applyNumberFormat="1" applyFont="1" applyBorder="1" applyAlignment="1">
      <alignment vertical="center"/>
      <protection/>
    </xf>
    <xf numFmtId="0" fontId="10" fillId="33" borderId="18" xfId="58" applyFont="1" applyFill="1" applyBorder="1" applyAlignment="1">
      <alignment horizontal="right"/>
      <protection/>
    </xf>
    <xf numFmtId="9" fontId="9" fillId="33" borderId="15" xfId="66" applyFont="1" applyFill="1" applyBorder="1" applyAlignment="1">
      <alignment horizontal="right" vertical="center" wrapText="1"/>
    </xf>
    <xf numFmtId="0" fontId="10" fillId="0" borderId="18" xfId="58" applyFont="1" applyBorder="1" applyAlignment="1">
      <alignment horizontal="right" wrapText="1"/>
      <protection/>
    </xf>
    <xf numFmtId="0" fontId="0" fillId="0" borderId="0" xfId="0" applyAlignment="1">
      <alignment horizontal="right"/>
    </xf>
    <xf numFmtId="9" fontId="16" fillId="33" borderId="15" xfId="66" applyFont="1" applyFill="1" applyBorder="1" applyAlignment="1">
      <alignment horizontal="right" vertical="center" wrapText="1"/>
    </xf>
    <xf numFmtId="0" fontId="12" fillId="2" borderId="12" xfId="58" applyFont="1" applyFill="1" applyBorder="1" applyAlignment="1">
      <alignment wrapText="1"/>
      <protection/>
    </xf>
    <xf numFmtId="173" fontId="12" fillId="2" borderId="23" xfId="58" applyNumberFormat="1" applyFont="1" applyFill="1" applyBorder="1" applyAlignment="1">
      <alignment vertical="center"/>
      <protection/>
    </xf>
    <xf numFmtId="173" fontId="12" fillId="2" borderId="24" xfId="58" applyNumberFormat="1" applyFont="1" applyFill="1" applyBorder="1" applyAlignment="1">
      <alignment vertical="center"/>
      <protection/>
    </xf>
    <xf numFmtId="172" fontId="13" fillId="2" borderId="25" xfId="58" applyNumberFormat="1" applyFont="1" applyFill="1" applyBorder="1" applyAlignment="1">
      <alignment vertical="center"/>
      <protection/>
    </xf>
    <xf numFmtId="9" fontId="12" fillId="2" borderId="15" xfId="66" applyFont="1" applyFill="1" applyBorder="1" applyAlignment="1">
      <alignment horizontal="right" vertical="center" wrapText="1"/>
    </xf>
    <xf numFmtId="9" fontId="12" fillId="2" borderId="14" xfId="66" applyFont="1" applyFill="1" applyBorder="1" applyAlignment="1">
      <alignment horizontal="right" vertical="center" wrapText="1"/>
    </xf>
    <xf numFmtId="0" fontId="12" fillId="2" borderId="12" xfId="58" applyFont="1" applyFill="1" applyBorder="1" applyAlignment="1">
      <alignment vertical="center" wrapText="1"/>
      <protection/>
    </xf>
    <xf numFmtId="0" fontId="12" fillId="34" borderId="12" xfId="58" applyFont="1" applyFill="1" applyBorder="1" applyAlignment="1">
      <alignment vertical="center" wrapText="1"/>
      <protection/>
    </xf>
    <xf numFmtId="173" fontId="12" fillId="34" borderId="23" xfId="58" applyNumberFormat="1" applyFont="1" applyFill="1" applyBorder="1" applyAlignment="1">
      <alignment vertical="center"/>
      <protection/>
    </xf>
    <xf numFmtId="173" fontId="12" fillId="34" borderId="24" xfId="58" applyNumberFormat="1" applyFont="1" applyFill="1" applyBorder="1" applyAlignment="1">
      <alignment vertical="center"/>
      <protection/>
    </xf>
    <xf numFmtId="172" fontId="13" fillId="34" borderId="25" xfId="58" applyNumberFormat="1" applyFont="1" applyFill="1" applyBorder="1" applyAlignment="1">
      <alignment vertical="center"/>
      <protection/>
    </xf>
    <xf numFmtId="9" fontId="12" fillId="34" borderId="15" xfId="66" applyFont="1" applyFill="1" applyBorder="1" applyAlignment="1">
      <alignment horizontal="right" vertical="center" wrapText="1"/>
    </xf>
    <xf numFmtId="9" fontId="12" fillId="34" borderId="14" xfId="66" applyFont="1" applyFill="1" applyBorder="1" applyAlignment="1">
      <alignment horizontal="right" vertical="center" wrapText="1"/>
    </xf>
    <xf numFmtId="0" fontId="12" fillId="13" borderId="12" xfId="58" applyFont="1" applyFill="1" applyBorder="1" applyAlignment="1">
      <alignment vertical="center" wrapText="1"/>
      <protection/>
    </xf>
    <xf numFmtId="173" fontId="12" fillId="13" borderId="23" xfId="58" applyNumberFormat="1" applyFont="1" applyFill="1" applyBorder="1" applyAlignment="1">
      <alignment vertical="center"/>
      <protection/>
    </xf>
    <xf numFmtId="173" fontId="12" fillId="13" borderId="24" xfId="58" applyNumberFormat="1" applyFont="1" applyFill="1" applyBorder="1" applyAlignment="1">
      <alignment vertical="center"/>
      <protection/>
    </xf>
    <xf numFmtId="172" fontId="13" fillId="13" borderId="25" xfId="58" applyNumberFormat="1" applyFont="1" applyFill="1" applyBorder="1" applyAlignment="1">
      <alignment vertical="center"/>
      <protection/>
    </xf>
    <xf numFmtId="9" fontId="12" fillId="13" borderId="15" xfId="66" applyFont="1" applyFill="1" applyBorder="1" applyAlignment="1">
      <alignment horizontal="right" vertical="center" wrapText="1"/>
    </xf>
    <xf numFmtId="9" fontId="12" fillId="13" borderId="14" xfId="66" applyFont="1" applyFill="1" applyBorder="1" applyAlignment="1">
      <alignment horizontal="right" vertical="center" wrapText="1"/>
    </xf>
    <xf numFmtId="173" fontId="14" fillId="13" borderId="24" xfId="58" applyNumberFormat="1" applyFont="1" applyFill="1" applyBorder="1" applyAlignment="1">
      <alignment vertical="center"/>
      <protection/>
    </xf>
    <xf numFmtId="0" fontId="18" fillId="0" borderId="20" xfId="58" applyFont="1" applyBorder="1" applyAlignment="1">
      <alignment horizontal="center" vertical="center"/>
      <protection/>
    </xf>
    <xf numFmtId="0" fontId="18" fillId="0" borderId="29" xfId="58" applyFont="1" applyBorder="1" applyAlignment="1">
      <alignment horizontal="center" vertical="center"/>
      <protection/>
    </xf>
    <xf numFmtId="0" fontId="18" fillId="0" borderId="21" xfId="58" applyFont="1" applyBorder="1" applyAlignment="1">
      <alignment horizontal="center" vertical="center"/>
      <protection/>
    </xf>
    <xf numFmtId="49" fontId="3" fillId="33" borderId="30" xfId="58" applyNumberFormat="1" applyFont="1" applyFill="1" applyBorder="1" applyAlignment="1">
      <alignment horizontal="center" vertical="top" wrapText="1"/>
      <protection/>
    </xf>
    <xf numFmtId="49" fontId="3" fillId="33" borderId="31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  <xf numFmtId="173" fontId="9" fillId="0" borderId="24" xfId="58" applyNumberFormat="1" applyFont="1" applyFill="1" applyBorder="1" applyAlignment="1">
      <alignment/>
      <protection/>
    </xf>
    <xf numFmtId="173" fontId="9" fillId="33" borderId="24" xfId="58" applyNumberFormat="1" applyFont="1" applyFill="1" applyBorder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G72" sqref="G72"/>
    </sheetView>
  </sheetViews>
  <sheetFormatPr defaultColWidth="9.00390625" defaultRowHeight="12.75"/>
  <cols>
    <col min="1" max="1" width="46.25390625" style="0" customWidth="1"/>
    <col min="2" max="2" width="11.25390625" style="0" customWidth="1"/>
    <col min="3" max="3" width="9.125" style="0" customWidth="1"/>
    <col min="4" max="4" width="12.25390625" style="0" customWidth="1"/>
    <col min="5" max="5" width="9.75390625" style="0" customWidth="1"/>
    <col min="6" max="6" width="10.875" style="0" customWidth="1"/>
    <col min="7" max="7" width="11.375" style="0" customWidth="1"/>
    <col min="8" max="8" width="12.25390625" style="0" customWidth="1"/>
    <col min="9" max="9" width="13.25390625" style="0" customWidth="1"/>
  </cols>
  <sheetData>
    <row r="1" spans="1:9" ht="15.75">
      <c r="A1" s="105" t="s">
        <v>38</v>
      </c>
      <c r="B1" s="105"/>
      <c r="C1" s="105"/>
      <c r="D1" s="105"/>
      <c r="E1" s="105"/>
      <c r="F1" s="105"/>
      <c r="G1" s="105"/>
      <c r="H1" s="105"/>
      <c r="I1" s="105"/>
    </row>
    <row r="2" spans="1:9" ht="15.75">
      <c r="A2" s="106" t="s">
        <v>73</v>
      </c>
      <c r="B2" s="106"/>
      <c r="C2" s="106"/>
      <c r="D2" s="106"/>
      <c r="E2" s="106"/>
      <c r="F2" s="106"/>
      <c r="G2" s="106"/>
      <c r="H2" s="106"/>
      <c r="I2" s="106"/>
    </row>
    <row r="3" spans="1:9" ht="15.75">
      <c r="A3" s="107" t="s">
        <v>84</v>
      </c>
      <c r="B3" s="107"/>
      <c r="C3" s="107"/>
      <c r="D3" s="107"/>
      <c r="E3" s="107"/>
      <c r="F3" s="107"/>
      <c r="G3" s="107"/>
      <c r="H3" s="107"/>
      <c r="I3" s="107"/>
    </row>
    <row r="4" spans="1:7" ht="15.75" thickBot="1">
      <c r="A4" s="2"/>
      <c r="B4" s="2"/>
      <c r="C4" s="2"/>
      <c r="D4" s="2"/>
      <c r="E4" s="7"/>
      <c r="F4" s="8"/>
      <c r="G4" s="1" t="s">
        <v>61</v>
      </c>
    </row>
    <row r="5" spans="1:9" ht="30.75" customHeight="1" thickBot="1">
      <c r="A5" s="42"/>
      <c r="B5" s="100">
        <v>2022</v>
      </c>
      <c r="C5" s="101"/>
      <c r="D5" s="102"/>
      <c r="E5" s="100">
        <v>2023</v>
      </c>
      <c r="F5" s="101"/>
      <c r="G5" s="102"/>
      <c r="H5" s="103" t="s">
        <v>86</v>
      </c>
      <c r="I5" s="104"/>
    </row>
    <row r="6" spans="1:9" ht="15.75" thickBot="1">
      <c r="A6" s="43" t="s">
        <v>1</v>
      </c>
      <c r="B6" s="47" t="s">
        <v>30</v>
      </c>
      <c r="C6" s="48" t="s">
        <v>31</v>
      </c>
      <c r="D6" s="49" t="s">
        <v>17</v>
      </c>
      <c r="E6" s="53" t="s">
        <v>30</v>
      </c>
      <c r="F6" s="54" t="s">
        <v>31</v>
      </c>
      <c r="G6" s="55" t="s">
        <v>17</v>
      </c>
      <c r="H6" s="26" t="s">
        <v>82</v>
      </c>
      <c r="I6" s="25" t="s">
        <v>83</v>
      </c>
    </row>
    <row r="7" spans="1:9" ht="13.5" thickBot="1">
      <c r="A7" s="31">
        <v>1</v>
      </c>
      <c r="B7" s="46">
        <v>2</v>
      </c>
      <c r="C7" s="50">
        <v>3</v>
      </c>
      <c r="D7" s="51">
        <v>4</v>
      </c>
      <c r="E7" s="52">
        <v>5</v>
      </c>
      <c r="F7" s="56">
        <v>6</v>
      </c>
      <c r="G7" s="57">
        <v>7</v>
      </c>
      <c r="H7" s="77">
        <v>8</v>
      </c>
      <c r="I7" s="75">
        <v>9</v>
      </c>
    </row>
    <row r="8" spans="1:9" ht="12.75">
      <c r="A8" s="80" t="s">
        <v>18</v>
      </c>
      <c r="B8" s="81">
        <f>B9+B12+B13+B17+B18+B19+B21+B22+B23+B24+B11</f>
        <v>296464.9</v>
      </c>
      <c r="C8" s="82">
        <f>C9+C12+C13+C17+C18+C19+C21+C22+C23+C24+C11</f>
        <v>195194.2</v>
      </c>
      <c r="D8" s="83">
        <f>C8/B8*100</f>
        <v>65.8405767428117</v>
      </c>
      <c r="E8" s="82">
        <f>E9+E12+E13+E17+E18+E19+E21+E22+E23+E24+E11</f>
        <v>240989</v>
      </c>
      <c r="F8" s="82">
        <f>F9+F12+F13+F17+F18+F19+F21+F22+F23+F24+F11</f>
        <v>122086.30000000002</v>
      </c>
      <c r="G8" s="83">
        <f>F8/E8*100</f>
        <v>50.66052807389549</v>
      </c>
      <c r="H8" s="84">
        <f>E8/B8</f>
        <v>0.8128753184609712</v>
      </c>
      <c r="I8" s="85">
        <f>F8/C8</f>
        <v>0.6254606950411437</v>
      </c>
    </row>
    <row r="9" spans="1:9" ht="12.75">
      <c r="A9" s="27" t="s">
        <v>15</v>
      </c>
      <c r="B9" s="58">
        <f>B10</f>
        <v>119178</v>
      </c>
      <c r="C9" s="59">
        <f>C10</f>
        <v>62176.3</v>
      </c>
      <c r="D9" s="60">
        <f>C9/B9*100</f>
        <v>52.17095437077314</v>
      </c>
      <c r="E9" s="59">
        <f>E10</f>
        <v>138787</v>
      </c>
      <c r="F9" s="59">
        <f>F10</f>
        <v>71321.9</v>
      </c>
      <c r="G9" s="60">
        <f>F9/E9*100</f>
        <v>51.38946731322097</v>
      </c>
      <c r="H9" s="37">
        <f aca="true" t="shared" si="0" ref="H9:I24">E9/B9</f>
        <v>1.164535400829012</v>
      </c>
      <c r="I9" s="32">
        <f t="shared" si="0"/>
        <v>1.1470914158610273</v>
      </c>
    </row>
    <row r="10" spans="1:9" ht="12.75">
      <c r="A10" s="28" t="s">
        <v>0</v>
      </c>
      <c r="B10" s="61">
        <v>119178</v>
      </c>
      <c r="C10" s="62">
        <v>62176.3</v>
      </c>
      <c r="D10" s="63">
        <f>C10/B10*100</f>
        <v>52.17095437077314</v>
      </c>
      <c r="E10" s="61">
        <v>138787</v>
      </c>
      <c r="F10" s="62">
        <v>71321.9</v>
      </c>
      <c r="G10" s="60">
        <f aca="true" t="shared" si="1" ref="G10:G69">F10/E10*100</f>
        <v>51.38946731322097</v>
      </c>
      <c r="H10" s="38">
        <f t="shared" si="0"/>
        <v>1.164535400829012</v>
      </c>
      <c r="I10" s="33">
        <f t="shared" si="0"/>
        <v>1.1470914158610273</v>
      </c>
    </row>
    <row r="11" spans="1:9" ht="12.75">
      <c r="A11" s="27" t="s">
        <v>76</v>
      </c>
      <c r="B11" s="58">
        <v>14480</v>
      </c>
      <c r="C11" s="64">
        <v>7845.3</v>
      </c>
      <c r="D11" s="60">
        <f>C11/B11*100</f>
        <v>54.18024861878453</v>
      </c>
      <c r="E11" s="58">
        <v>15650</v>
      </c>
      <c r="F11" s="64">
        <v>8524</v>
      </c>
      <c r="G11" s="60">
        <f t="shared" si="1"/>
        <v>54.466453674121404</v>
      </c>
      <c r="H11" s="37">
        <f t="shared" si="0"/>
        <v>1.0808011049723756</v>
      </c>
      <c r="I11" s="32">
        <f t="shared" si="0"/>
        <v>1.0865103947586452</v>
      </c>
    </row>
    <row r="12" spans="1:9" ht="12.75">
      <c r="A12" s="27" t="s">
        <v>2</v>
      </c>
      <c r="B12" s="58">
        <v>29880</v>
      </c>
      <c r="C12" s="64">
        <v>19799.3</v>
      </c>
      <c r="D12" s="60">
        <f aca="true" t="shared" si="2" ref="D12:D22">C12/B12*100</f>
        <v>66.26271753681392</v>
      </c>
      <c r="E12" s="58">
        <v>28380</v>
      </c>
      <c r="F12" s="64">
        <v>14304.5</v>
      </c>
      <c r="G12" s="60">
        <f t="shared" si="1"/>
        <v>50.40345313601128</v>
      </c>
      <c r="H12" s="37">
        <f t="shared" si="0"/>
        <v>0.9497991967871486</v>
      </c>
      <c r="I12" s="32">
        <f t="shared" si="0"/>
        <v>0.7224750369962575</v>
      </c>
    </row>
    <row r="13" spans="1:9" ht="12.75">
      <c r="A13" s="27" t="s">
        <v>3</v>
      </c>
      <c r="B13" s="58">
        <f>B14+B15+B16</f>
        <v>16645</v>
      </c>
      <c r="C13" s="59">
        <f>C14+C15+C16</f>
        <v>5667.7</v>
      </c>
      <c r="D13" s="60">
        <f t="shared" si="2"/>
        <v>34.050465605286874</v>
      </c>
      <c r="E13" s="59">
        <f>E14+E15+E16</f>
        <v>16845</v>
      </c>
      <c r="F13" s="59">
        <f>F14+F15+F16</f>
        <v>4368.099999999999</v>
      </c>
      <c r="G13" s="60">
        <f t="shared" si="1"/>
        <v>25.931136835856332</v>
      </c>
      <c r="H13" s="37">
        <f t="shared" si="0"/>
        <v>1.0120156203063984</v>
      </c>
      <c r="I13" s="32">
        <f t="shared" si="0"/>
        <v>0.7707006369426751</v>
      </c>
    </row>
    <row r="14" spans="1:9" ht="12.75">
      <c r="A14" s="28" t="s">
        <v>78</v>
      </c>
      <c r="B14" s="61">
        <v>2100</v>
      </c>
      <c r="C14" s="65">
        <v>447.7</v>
      </c>
      <c r="D14" s="60">
        <f t="shared" si="2"/>
        <v>21.31904761904762</v>
      </c>
      <c r="E14" s="61">
        <v>2100</v>
      </c>
      <c r="F14" s="65">
        <v>247.1</v>
      </c>
      <c r="G14" s="60">
        <f t="shared" si="1"/>
        <v>11.766666666666667</v>
      </c>
      <c r="H14" s="38">
        <f t="shared" si="0"/>
        <v>1</v>
      </c>
      <c r="I14" s="33">
        <f t="shared" si="0"/>
        <v>0.5519320973866428</v>
      </c>
    </row>
    <row r="15" spans="1:9" ht="12.75">
      <c r="A15" s="28" t="s">
        <v>8</v>
      </c>
      <c r="B15" s="61">
        <v>545</v>
      </c>
      <c r="C15" s="65">
        <v>117</v>
      </c>
      <c r="D15" s="60">
        <f t="shared" si="2"/>
        <v>21.467889908256883</v>
      </c>
      <c r="E15" s="61">
        <v>545</v>
      </c>
      <c r="F15" s="65">
        <v>96.3</v>
      </c>
      <c r="G15" s="60">
        <f t="shared" si="1"/>
        <v>17.6697247706422</v>
      </c>
      <c r="H15" s="38">
        <f t="shared" si="0"/>
        <v>1</v>
      </c>
      <c r="I15" s="33">
        <f t="shared" si="0"/>
        <v>0.823076923076923</v>
      </c>
    </row>
    <row r="16" spans="1:9" ht="12.75">
      <c r="A16" s="28" t="s">
        <v>77</v>
      </c>
      <c r="B16" s="61">
        <v>14000</v>
      </c>
      <c r="C16" s="65">
        <v>5103</v>
      </c>
      <c r="D16" s="60">
        <f t="shared" si="2"/>
        <v>36.449999999999996</v>
      </c>
      <c r="E16" s="61">
        <v>14200</v>
      </c>
      <c r="F16" s="65">
        <v>4024.7</v>
      </c>
      <c r="G16" s="60">
        <f t="shared" si="1"/>
        <v>28.34295774647887</v>
      </c>
      <c r="H16" s="38">
        <f t="shared" si="0"/>
        <v>1.0142857142857142</v>
      </c>
      <c r="I16" s="33">
        <f t="shared" si="0"/>
        <v>0.7886929257299627</v>
      </c>
    </row>
    <row r="17" spans="1:9" ht="12.75">
      <c r="A17" s="27" t="s">
        <v>19</v>
      </c>
      <c r="B17" s="58">
        <v>2680</v>
      </c>
      <c r="C17" s="64">
        <v>1839.2</v>
      </c>
      <c r="D17" s="60">
        <f t="shared" si="2"/>
        <v>68.6268656716418</v>
      </c>
      <c r="E17" s="58">
        <v>3100</v>
      </c>
      <c r="F17" s="64">
        <v>1608.3</v>
      </c>
      <c r="G17" s="60">
        <f t="shared" si="1"/>
        <v>51.88064516129032</v>
      </c>
      <c r="H17" s="37">
        <f t="shared" si="0"/>
        <v>1.1567164179104477</v>
      </c>
      <c r="I17" s="32">
        <f t="shared" si="0"/>
        <v>0.8744562853414528</v>
      </c>
    </row>
    <row r="18" spans="1:10" ht="36">
      <c r="A18" s="27" t="s">
        <v>36</v>
      </c>
      <c r="B18" s="58">
        <v>33780</v>
      </c>
      <c r="C18" s="64">
        <v>18934.2</v>
      </c>
      <c r="D18" s="60">
        <f t="shared" si="2"/>
        <v>56.051509769094146</v>
      </c>
      <c r="E18" s="58">
        <v>31246</v>
      </c>
      <c r="F18" s="64">
        <v>17262.8</v>
      </c>
      <c r="G18" s="60">
        <f t="shared" si="1"/>
        <v>55.24803174806375</v>
      </c>
      <c r="H18" s="37">
        <f t="shared" si="0"/>
        <v>0.9249851983422144</v>
      </c>
      <c r="I18" s="32">
        <f t="shared" si="0"/>
        <v>0.9117258717030557</v>
      </c>
      <c r="J18" s="78"/>
    </row>
    <row r="19" spans="1:9" ht="24">
      <c r="A19" s="27" t="s">
        <v>9</v>
      </c>
      <c r="B19" s="58">
        <f>B20</f>
        <v>167</v>
      </c>
      <c r="C19" s="59">
        <f>C20</f>
        <v>538.6</v>
      </c>
      <c r="D19" s="60">
        <f t="shared" si="2"/>
        <v>322.5149700598803</v>
      </c>
      <c r="E19" s="59">
        <f>E20</f>
        <v>747</v>
      </c>
      <c r="F19" s="59">
        <f>F20</f>
        <v>443.5</v>
      </c>
      <c r="G19" s="60">
        <f t="shared" si="1"/>
        <v>59.370816599732265</v>
      </c>
      <c r="H19" s="37">
        <f t="shared" si="0"/>
        <v>4.473053892215569</v>
      </c>
      <c r="I19" s="32">
        <f t="shared" si="0"/>
        <v>0.8234311177125881</v>
      </c>
    </row>
    <row r="20" spans="1:9" ht="12.75">
      <c r="A20" s="28" t="s">
        <v>10</v>
      </c>
      <c r="B20" s="61">
        <v>167</v>
      </c>
      <c r="C20" s="62">
        <v>538.6</v>
      </c>
      <c r="D20" s="63">
        <f t="shared" si="2"/>
        <v>322.5149700598803</v>
      </c>
      <c r="E20" s="61">
        <v>747</v>
      </c>
      <c r="F20" s="62">
        <v>443.5</v>
      </c>
      <c r="G20" s="60">
        <f t="shared" si="1"/>
        <v>59.370816599732265</v>
      </c>
      <c r="H20" s="38">
        <f t="shared" si="0"/>
        <v>4.473053892215569</v>
      </c>
      <c r="I20" s="33">
        <f t="shared" si="0"/>
        <v>0.8234311177125881</v>
      </c>
    </row>
    <row r="21" spans="1:9" ht="24">
      <c r="A21" s="27" t="s">
        <v>11</v>
      </c>
      <c r="B21" s="58">
        <v>2420</v>
      </c>
      <c r="C21" s="64">
        <v>1350.6</v>
      </c>
      <c r="D21" s="60">
        <f t="shared" si="2"/>
        <v>55.809917355371894</v>
      </c>
      <c r="E21" s="58">
        <v>2420</v>
      </c>
      <c r="F21" s="64">
        <v>1261</v>
      </c>
      <c r="G21" s="60">
        <f t="shared" si="1"/>
        <v>52.10743801652893</v>
      </c>
      <c r="H21" s="37">
        <f t="shared" si="0"/>
        <v>1</v>
      </c>
      <c r="I21" s="32">
        <f t="shared" si="0"/>
        <v>0.933659114467644</v>
      </c>
    </row>
    <row r="22" spans="1:9" ht="24">
      <c r="A22" s="87" t="s">
        <v>20</v>
      </c>
      <c r="B22" s="88">
        <v>76500</v>
      </c>
      <c r="C22" s="89">
        <v>76163.6</v>
      </c>
      <c r="D22" s="90">
        <f t="shared" si="2"/>
        <v>99.56026143790851</v>
      </c>
      <c r="E22" s="88">
        <v>1100</v>
      </c>
      <c r="F22" s="89">
        <v>2063.6</v>
      </c>
      <c r="G22" s="60">
        <f t="shared" si="1"/>
        <v>187.6</v>
      </c>
      <c r="H22" s="91">
        <f t="shared" si="0"/>
        <v>0.01437908496732026</v>
      </c>
      <c r="I22" s="92">
        <f t="shared" si="0"/>
        <v>0.02709430751697661</v>
      </c>
    </row>
    <row r="23" spans="1:9" ht="12.75">
      <c r="A23" s="87" t="s">
        <v>21</v>
      </c>
      <c r="B23" s="88">
        <v>200</v>
      </c>
      <c r="C23" s="89">
        <v>269.2</v>
      </c>
      <c r="D23" s="90">
        <f>C23/B23*100</f>
        <v>134.6</v>
      </c>
      <c r="E23" s="88">
        <v>600</v>
      </c>
      <c r="F23" s="89">
        <v>130.6</v>
      </c>
      <c r="G23" s="60">
        <f t="shared" si="1"/>
        <v>21.766666666666666</v>
      </c>
      <c r="H23" s="91">
        <f t="shared" si="0"/>
        <v>3</v>
      </c>
      <c r="I23" s="92">
        <f t="shared" si="0"/>
        <v>0.4851411589895988</v>
      </c>
    </row>
    <row r="24" spans="1:9" ht="12.75">
      <c r="A24" s="87" t="s">
        <v>4</v>
      </c>
      <c r="B24" s="88">
        <v>534.9</v>
      </c>
      <c r="C24" s="89">
        <v>610.2</v>
      </c>
      <c r="D24" s="90">
        <f>C24/B24*100</f>
        <v>114.07739764441953</v>
      </c>
      <c r="E24" s="88">
        <v>2114</v>
      </c>
      <c r="F24" s="89">
        <v>798</v>
      </c>
      <c r="G24" s="60">
        <f t="shared" si="1"/>
        <v>37.74834437086093</v>
      </c>
      <c r="H24" s="91">
        <f t="shared" si="0"/>
        <v>3.9521405870256126</v>
      </c>
      <c r="I24" s="92">
        <f t="shared" si="0"/>
        <v>1.3077679449360864</v>
      </c>
    </row>
    <row r="25" spans="1:9" ht="12.75">
      <c r="A25" s="86" t="s">
        <v>16</v>
      </c>
      <c r="B25" s="81">
        <f>B26+B32+B33</f>
        <v>1222001.2</v>
      </c>
      <c r="C25" s="82">
        <f>C26+C32+C33</f>
        <v>421009.49999999994</v>
      </c>
      <c r="D25" s="83">
        <f aca="true" t="shared" si="3" ref="D25:D33">C25/B25*100</f>
        <v>34.452462076141984</v>
      </c>
      <c r="E25" s="82">
        <f>E26+E32+E33+E31</f>
        <v>1391457.8</v>
      </c>
      <c r="F25" s="82">
        <f>F26+F32+F33+F31</f>
        <v>644335.3999999999</v>
      </c>
      <c r="G25" s="83">
        <f>F25/E25*100</f>
        <v>46.30649955751442</v>
      </c>
      <c r="H25" s="84">
        <f aca="true" t="shared" si="4" ref="H25:I83">E25/B25</f>
        <v>1.1386713859200794</v>
      </c>
      <c r="I25" s="85">
        <f t="shared" si="4"/>
        <v>1.5304533508151241</v>
      </c>
    </row>
    <row r="26" spans="1:9" ht="36">
      <c r="A26" s="28" t="s">
        <v>22</v>
      </c>
      <c r="B26" s="61">
        <f>B27+B28+B29+B30</f>
        <v>1207501.2</v>
      </c>
      <c r="C26" s="65">
        <f>C27+C28+C29+C30</f>
        <v>420279.19999999995</v>
      </c>
      <c r="D26" s="63">
        <f t="shared" si="3"/>
        <v>34.805696259349475</v>
      </c>
      <c r="E26" s="108">
        <f>E27+E28+E29+E30</f>
        <v>1367847.7</v>
      </c>
      <c r="F26" s="108">
        <f>F27+F28+F29+F30</f>
        <v>643298.3999999999</v>
      </c>
      <c r="G26" s="60">
        <f t="shared" si="1"/>
        <v>47.0299727082189</v>
      </c>
      <c r="H26" s="38">
        <f t="shared" si="4"/>
        <v>1.1327920005379706</v>
      </c>
      <c r="I26" s="33">
        <f t="shared" si="4"/>
        <v>1.5306453424295088</v>
      </c>
    </row>
    <row r="27" spans="1:9" ht="24">
      <c r="A27" s="28" t="s">
        <v>23</v>
      </c>
      <c r="B27" s="61">
        <v>329944</v>
      </c>
      <c r="C27" s="62">
        <v>127414.9</v>
      </c>
      <c r="D27" s="63">
        <f t="shared" si="3"/>
        <v>38.61712896733991</v>
      </c>
      <c r="E27" s="108">
        <v>394268.3</v>
      </c>
      <c r="F27" s="109">
        <v>232029</v>
      </c>
      <c r="G27" s="60">
        <f t="shared" si="1"/>
        <v>58.850534014527675</v>
      </c>
      <c r="H27" s="38">
        <f t="shared" si="4"/>
        <v>1.1949552045195548</v>
      </c>
      <c r="I27" s="33">
        <f t="shared" si="4"/>
        <v>1.821050756230237</v>
      </c>
    </row>
    <row r="28" spans="1:9" ht="24">
      <c r="A28" s="28" t="s">
        <v>24</v>
      </c>
      <c r="B28" s="61">
        <v>291655.2</v>
      </c>
      <c r="C28" s="62">
        <v>10841.6</v>
      </c>
      <c r="D28" s="63">
        <f t="shared" si="3"/>
        <v>3.7172661416631696</v>
      </c>
      <c r="E28" s="108">
        <v>234799.7</v>
      </c>
      <c r="F28" s="109">
        <v>21653.4</v>
      </c>
      <c r="G28" s="60">
        <f t="shared" si="1"/>
        <v>9.22207311167774</v>
      </c>
      <c r="H28" s="38">
        <f t="shared" si="4"/>
        <v>0.8050591931842807</v>
      </c>
      <c r="I28" s="33">
        <f t="shared" si="4"/>
        <v>1.9972513282172373</v>
      </c>
    </row>
    <row r="29" spans="1:9" ht="24">
      <c r="A29" s="28" t="s">
        <v>25</v>
      </c>
      <c r="B29" s="61">
        <v>568332.8</v>
      </c>
      <c r="C29" s="62">
        <v>271254.1</v>
      </c>
      <c r="D29" s="63">
        <f t="shared" si="3"/>
        <v>47.728038923672884</v>
      </c>
      <c r="E29" s="108">
        <v>721210.5</v>
      </c>
      <c r="F29" s="109">
        <v>379023.8</v>
      </c>
      <c r="G29" s="60">
        <f t="shared" si="1"/>
        <v>52.553838303796184</v>
      </c>
      <c r="H29" s="38">
        <f t="shared" si="4"/>
        <v>1.268993272955564</v>
      </c>
      <c r="I29" s="33">
        <f t="shared" si="4"/>
        <v>1.3973016444728394</v>
      </c>
    </row>
    <row r="30" spans="1:9" ht="12.75">
      <c r="A30" s="28" t="s">
        <v>26</v>
      </c>
      <c r="B30" s="61">
        <v>17569.2</v>
      </c>
      <c r="C30" s="62">
        <v>10768.6</v>
      </c>
      <c r="D30" s="63">
        <f t="shared" si="3"/>
        <v>61.2924891287025</v>
      </c>
      <c r="E30" s="108">
        <v>17569.2</v>
      </c>
      <c r="F30" s="109">
        <v>10592.2</v>
      </c>
      <c r="G30" s="60">
        <f t="shared" si="1"/>
        <v>60.28845934931585</v>
      </c>
      <c r="H30" s="38">
        <f t="shared" si="4"/>
        <v>1</v>
      </c>
      <c r="I30" s="33">
        <f t="shared" si="4"/>
        <v>0.9836190405438033</v>
      </c>
    </row>
    <row r="31" spans="1:9" ht="24">
      <c r="A31" s="28" t="s">
        <v>87</v>
      </c>
      <c r="B31" s="61"/>
      <c r="C31" s="62"/>
      <c r="D31" s="63" t="e">
        <f t="shared" si="3"/>
        <v>#DIV/0!</v>
      </c>
      <c r="E31" s="108">
        <v>139.1</v>
      </c>
      <c r="F31" s="109">
        <v>139.1</v>
      </c>
      <c r="G31" s="60"/>
      <c r="H31" s="38"/>
      <c r="I31" s="33"/>
    </row>
    <row r="32" spans="1:9" ht="12.75">
      <c r="A32" s="28" t="s">
        <v>62</v>
      </c>
      <c r="B32" s="61">
        <v>14500</v>
      </c>
      <c r="C32" s="62">
        <v>730.7</v>
      </c>
      <c r="D32" s="63">
        <f t="shared" si="3"/>
        <v>5.039310344827586</v>
      </c>
      <c r="E32" s="108">
        <v>23471</v>
      </c>
      <c r="F32" s="109">
        <v>898.1</v>
      </c>
      <c r="G32" s="60">
        <f t="shared" si="1"/>
        <v>3.8264240978228456</v>
      </c>
      <c r="H32" s="38">
        <f t="shared" si="4"/>
        <v>1.6186896551724137</v>
      </c>
      <c r="I32" s="33">
        <f t="shared" si="4"/>
        <v>1.2290953879841249</v>
      </c>
    </row>
    <row r="33" spans="1:9" ht="48">
      <c r="A33" s="28" t="s">
        <v>63</v>
      </c>
      <c r="B33" s="61">
        <v>0</v>
      </c>
      <c r="C33" s="62">
        <v>-0.4</v>
      </c>
      <c r="D33" s="63" t="e">
        <f t="shared" si="3"/>
        <v>#DIV/0!</v>
      </c>
      <c r="E33" s="108"/>
      <c r="F33" s="109">
        <v>-0.2</v>
      </c>
      <c r="G33" s="60" t="e">
        <f t="shared" si="1"/>
        <v>#DIV/0!</v>
      </c>
      <c r="H33" s="38" t="e">
        <f t="shared" si="4"/>
        <v>#DIV/0!</v>
      </c>
      <c r="I33" s="33">
        <f t="shared" si="4"/>
        <v>0.5</v>
      </c>
    </row>
    <row r="34" spans="1:9" ht="12.75">
      <c r="A34" s="93" t="s">
        <v>27</v>
      </c>
      <c r="B34" s="94">
        <f>B8+B25</f>
        <v>1518466.1</v>
      </c>
      <c r="C34" s="95">
        <f>C8+C25</f>
        <v>616203.7</v>
      </c>
      <c r="D34" s="96">
        <f>C34/B34*100</f>
        <v>40.580668873674554</v>
      </c>
      <c r="E34" s="94">
        <f>E8+E25</f>
        <v>1632446.8</v>
      </c>
      <c r="F34" s="95">
        <f>F8+F25</f>
        <v>766421.7</v>
      </c>
      <c r="G34" s="96">
        <f t="shared" si="1"/>
        <v>46.94926045982019</v>
      </c>
      <c r="H34" s="97">
        <f t="shared" si="4"/>
        <v>1.0750630521155526</v>
      </c>
      <c r="I34" s="98">
        <f t="shared" si="4"/>
        <v>1.2437797760708025</v>
      </c>
    </row>
    <row r="35" spans="1:9" ht="12.75">
      <c r="A35" s="29"/>
      <c r="B35" s="66"/>
      <c r="C35" s="67"/>
      <c r="D35" s="68"/>
      <c r="E35" s="66"/>
      <c r="F35" s="67"/>
      <c r="G35" s="60" t="e">
        <f t="shared" si="1"/>
        <v>#DIV/0!</v>
      </c>
      <c r="H35" s="39" t="e">
        <f t="shared" si="4"/>
        <v>#DIV/0!</v>
      </c>
      <c r="I35" s="34" t="e">
        <f t="shared" si="4"/>
        <v>#DIV/0!</v>
      </c>
    </row>
    <row r="36" spans="1:9" ht="12.75">
      <c r="A36" s="86" t="s">
        <v>12</v>
      </c>
      <c r="B36" s="81">
        <f>SUM(B37:B44)</f>
        <v>100646.8</v>
      </c>
      <c r="C36" s="82">
        <f>SUM(C37:C44)</f>
        <v>47896.9</v>
      </c>
      <c r="D36" s="83">
        <f aca="true" t="shared" si="5" ref="D36:D42">C36/B36*100</f>
        <v>47.58909374167882</v>
      </c>
      <c r="E36" s="82">
        <f>SUM(E37:E44)</f>
        <v>103108.2</v>
      </c>
      <c r="F36" s="82">
        <f>SUM(F37:F44)</f>
        <v>59932.700000000004</v>
      </c>
      <c r="G36" s="83">
        <f t="shared" si="1"/>
        <v>58.12602683394725</v>
      </c>
      <c r="H36" s="84">
        <f t="shared" si="4"/>
        <v>1.0244558197578064</v>
      </c>
      <c r="I36" s="85">
        <f t="shared" si="4"/>
        <v>1.251285573805403</v>
      </c>
    </row>
    <row r="37" spans="1:9" ht="24">
      <c r="A37" s="44" t="s">
        <v>39</v>
      </c>
      <c r="B37" s="70">
        <v>2000</v>
      </c>
      <c r="C37" s="62">
        <v>875.9</v>
      </c>
      <c r="D37" s="71">
        <f t="shared" si="5"/>
        <v>43.795</v>
      </c>
      <c r="E37" s="70">
        <v>2080</v>
      </c>
      <c r="F37" s="62">
        <v>1089.7</v>
      </c>
      <c r="G37" s="60">
        <f t="shared" si="1"/>
        <v>52.38942307692308</v>
      </c>
      <c r="H37" s="76">
        <f t="shared" si="4"/>
        <v>1.04</v>
      </c>
      <c r="I37" s="35">
        <f t="shared" si="4"/>
        <v>1.2440917913003768</v>
      </c>
    </row>
    <row r="38" spans="1:9" ht="36">
      <c r="A38" s="44" t="s">
        <v>40</v>
      </c>
      <c r="B38" s="70">
        <v>1818</v>
      </c>
      <c r="C38" s="62">
        <v>804.9</v>
      </c>
      <c r="D38" s="71">
        <f t="shared" si="5"/>
        <v>44.27392739273927</v>
      </c>
      <c r="E38" s="70">
        <v>1990</v>
      </c>
      <c r="F38" s="62">
        <v>1018.6</v>
      </c>
      <c r="G38" s="60">
        <f t="shared" si="1"/>
        <v>51.1859296482412</v>
      </c>
      <c r="H38" s="76">
        <f t="shared" si="4"/>
        <v>1.0946094609460946</v>
      </c>
      <c r="I38" s="35">
        <f t="shared" si="4"/>
        <v>1.265498819729159</v>
      </c>
    </row>
    <row r="39" spans="1:9" ht="36">
      <c r="A39" s="44" t="s">
        <v>41</v>
      </c>
      <c r="B39" s="70">
        <v>71952.7</v>
      </c>
      <c r="C39" s="62">
        <v>34788.2</v>
      </c>
      <c r="D39" s="71">
        <f t="shared" si="5"/>
        <v>48.34870685881141</v>
      </c>
      <c r="E39" s="70">
        <v>75180</v>
      </c>
      <c r="F39" s="62">
        <v>44307.5</v>
      </c>
      <c r="G39" s="60">
        <f t="shared" si="1"/>
        <v>58.93522213354616</v>
      </c>
      <c r="H39" s="76">
        <f t="shared" si="4"/>
        <v>1.0448530770909223</v>
      </c>
      <c r="I39" s="35">
        <f t="shared" si="4"/>
        <v>1.273635888030999</v>
      </c>
    </row>
    <row r="40" spans="1:9" ht="12.75">
      <c r="A40" s="44" t="s">
        <v>69</v>
      </c>
      <c r="B40" s="70">
        <v>25.5</v>
      </c>
      <c r="C40" s="62">
        <v>2.9</v>
      </c>
      <c r="D40" s="71">
        <f t="shared" si="5"/>
        <v>11.372549019607844</v>
      </c>
      <c r="E40" s="70">
        <v>0.5</v>
      </c>
      <c r="F40" s="62">
        <v>0</v>
      </c>
      <c r="G40" s="60">
        <f t="shared" si="1"/>
        <v>0</v>
      </c>
      <c r="H40" s="76">
        <f t="shared" si="4"/>
        <v>0.0196078431372549</v>
      </c>
      <c r="I40" s="35">
        <f t="shared" si="4"/>
        <v>0</v>
      </c>
    </row>
    <row r="41" spans="1:9" ht="36">
      <c r="A41" s="44" t="s">
        <v>42</v>
      </c>
      <c r="B41" s="70">
        <v>9197</v>
      </c>
      <c r="C41" s="62">
        <v>3978.2</v>
      </c>
      <c r="D41" s="71">
        <f t="shared" si="5"/>
        <v>43.25540937262151</v>
      </c>
      <c r="E41" s="70">
        <v>9725</v>
      </c>
      <c r="F41" s="62">
        <v>5483.1</v>
      </c>
      <c r="G41" s="60">
        <f t="shared" si="1"/>
        <v>56.38149100257069</v>
      </c>
      <c r="H41" s="76">
        <f t="shared" si="4"/>
        <v>1.0574100250081548</v>
      </c>
      <c r="I41" s="35">
        <f t="shared" si="4"/>
        <v>1.3782866623095873</v>
      </c>
    </row>
    <row r="42" spans="1:9" ht="12.75">
      <c r="A42" s="44" t="s">
        <v>74</v>
      </c>
      <c r="B42" s="70">
        <v>0</v>
      </c>
      <c r="C42" s="62">
        <v>0</v>
      </c>
      <c r="D42" s="71" t="e">
        <f t="shared" si="5"/>
        <v>#DIV/0!</v>
      </c>
      <c r="E42" s="70">
        <v>30</v>
      </c>
      <c r="F42" s="62">
        <v>0</v>
      </c>
      <c r="G42" s="60">
        <f t="shared" si="1"/>
        <v>0</v>
      </c>
      <c r="H42" s="76" t="e">
        <f t="shared" si="4"/>
        <v>#DIV/0!</v>
      </c>
      <c r="I42" s="35" t="e">
        <f t="shared" si="4"/>
        <v>#DIV/0!</v>
      </c>
    </row>
    <row r="43" spans="1:9" ht="12.75">
      <c r="A43" s="44" t="s">
        <v>43</v>
      </c>
      <c r="B43" s="70">
        <v>300</v>
      </c>
      <c r="C43" s="62">
        <v>0</v>
      </c>
      <c r="D43" s="71">
        <v>0</v>
      </c>
      <c r="E43" s="70">
        <v>300</v>
      </c>
      <c r="F43" s="62">
        <v>0</v>
      </c>
      <c r="G43" s="60">
        <f t="shared" si="1"/>
        <v>0</v>
      </c>
      <c r="H43" s="76">
        <f t="shared" si="4"/>
        <v>1</v>
      </c>
      <c r="I43" s="35" t="e">
        <f t="shared" si="4"/>
        <v>#DIV/0!</v>
      </c>
    </row>
    <row r="44" spans="1:9" ht="12.75">
      <c r="A44" s="44" t="s">
        <v>44</v>
      </c>
      <c r="B44" s="70">
        <v>15353.6</v>
      </c>
      <c r="C44" s="62">
        <v>7446.8</v>
      </c>
      <c r="D44" s="71">
        <f aca="true" t="shared" si="6" ref="D44:D52">C44/B44*100</f>
        <v>48.50197999166319</v>
      </c>
      <c r="E44" s="70">
        <v>13802.7</v>
      </c>
      <c r="F44" s="62">
        <v>8033.8</v>
      </c>
      <c r="G44" s="60">
        <f t="shared" si="1"/>
        <v>58.20455418142827</v>
      </c>
      <c r="H44" s="76">
        <f t="shared" si="4"/>
        <v>0.898987859524802</v>
      </c>
      <c r="I44" s="35">
        <f t="shared" si="4"/>
        <v>1.0788258043723478</v>
      </c>
    </row>
    <row r="45" spans="1:9" ht="12.75">
      <c r="A45" s="86" t="s">
        <v>32</v>
      </c>
      <c r="B45" s="81">
        <f>B46</f>
        <v>1279.8</v>
      </c>
      <c r="C45" s="82">
        <f>C46</f>
        <v>524.2</v>
      </c>
      <c r="D45" s="83">
        <f t="shared" si="6"/>
        <v>40.95952492576966</v>
      </c>
      <c r="E45" s="82">
        <f>E46</f>
        <v>1464.7</v>
      </c>
      <c r="F45" s="82">
        <f>F46</f>
        <v>631.1</v>
      </c>
      <c r="G45" s="83">
        <f t="shared" si="1"/>
        <v>43.08732163582986</v>
      </c>
      <c r="H45" s="84">
        <f t="shared" si="4"/>
        <v>1.14447569932802</v>
      </c>
      <c r="I45" s="85">
        <f t="shared" si="4"/>
        <v>1.2039297977871042</v>
      </c>
    </row>
    <row r="46" spans="1:9" ht="12.75">
      <c r="A46" s="44" t="s">
        <v>45</v>
      </c>
      <c r="B46" s="70">
        <v>1279.8</v>
      </c>
      <c r="C46" s="62">
        <v>524.2</v>
      </c>
      <c r="D46" s="68">
        <f t="shared" si="6"/>
        <v>40.95952492576966</v>
      </c>
      <c r="E46" s="70">
        <v>1464.7</v>
      </c>
      <c r="F46" s="62">
        <v>631.1</v>
      </c>
      <c r="G46" s="60">
        <f t="shared" si="1"/>
        <v>43.08732163582986</v>
      </c>
      <c r="H46" s="76">
        <f t="shared" si="4"/>
        <v>1.14447569932802</v>
      </c>
      <c r="I46" s="35">
        <f t="shared" si="4"/>
        <v>1.2039297977871042</v>
      </c>
    </row>
    <row r="47" spans="1:9" ht="24">
      <c r="A47" s="86" t="s">
        <v>13</v>
      </c>
      <c r="B47" s="81">
        <f>B48+B49</f>
        <v>8586</v>
      </c>
      <c r="C47" s="82">
        <f>C48+C49</f>
        <v>2543</v>
      </c>
      <c r="D47" s="83">
        <f t="shared" si="6"/>
        <v>29.617982762636853</v>
      </c>
      <c r="E47" s="82">
        <f>E48+E49</f>
        <v>39573.1</v>
      </c>
      <c r="F47" s="82">
        <f>F48+F49</f>
        <v>2973.2999999999997</v>
      </c>
      <c r="G47" s="83">
        <f t="shared" si="1"/>
        <v>7.513437158069497</v>
      </c>
      <c r="H47" s="84">
        <f t="shared" si="4"/>
        <v>4.609026321919403</v>
      </c>
      <c r="I47" s="85">
        <f t="shared" si="4"/>
        <v>1.1692095949665748</v>
      </c>
    </row>
    <row r="48" spans="1:9" ht="12" customHeight="1">
      <c r="A48" s="45" t="s">
        <v>80</v>
      </c>
      <c r="B48" s="70">
        <v>8404.5</v>
      </c>
      <c r="C48" s="62">
        <v>2534</v>
      </c>
      <c r="D48" s="71">
        <f t="shared" si="6"/>
        <v>30.150514605270985</v>
      </c>
      <c r="E48" s="70">
        <v>6636.9</v>
      </c>
      <c r="F48" s="62">
        <v>2782.2</v>
      </c>
      <c r="G48" s="60">
        <f t="shared" si="1"/>
        <v>41.920173575012434</v>
      </c>
      <c r="H48" s="79">
        <f t="shared" si="4"/>
        <v>0.7896840978047475</v>
      </c>
      <c r="I48" s="36">
        <f t="shared" si="4"/>
        <v>1.097947908445146</v>
      </c>
    </row>
    <row r="49" spans="1:9" ht="23.25" customHeight="1">
      <c r="A49" s="45" t="s">
        <v>81</v>
      </c>
      <c r="B49" s="70">
        <v>181.5</v>
      </c>
      <c r="C49" s="62">
        <v>9</v>
      </c>
      <c r="D49" s="71">
        <f t="shared" si="6"/>
        <v>4.958677685950414</v>
      </c>
      <c r="E49" s="70">
        <v>32936.2</v>
      </c>
      <c r="F49" s="62">
        <v>191.1</v>
      </c>
      <c r="G49" s="60">
        <f t="shared" si="1"/>
        <v>0.5802126535544477</v>
      </c>
      <c r="H49" s="79">
        <f t="shared" si="4"/>
        <v>181.46666666666664</v>
      </c>
      <c r="I49" s="36">
        <f t="shared" si="4"/>
        <v>21.233333333333334</v>
      </c>
    </row>
    <row r="50" spans="1:9" ht="12.75">
      <c r="A50" s="86" t="s">
        <v>14</v>
      </c>
      <c r="B50" s="81">
        <f>SUM(B51:B55)</f>
        <v>132436.4</v>
      </c>
      <c r="C50" s="82">
        <f>SUM(C51:C55)</f>
        <v>36382.9</v>
      </c>
      <c r="D50" s="83">
        <f t="shared" si="6"/>
        <v>27.47197900275151</v>
      </c>
      <c r="E50" s="82">
        <f>SUM(E51:E55)</f>
        <v>208184.50000000003</v>
      </c>
      <c r="F50" s="82">
        <f>SUM(F51:F55)</f>
        <v>50416.49999999999</v>
      </c>
      <c r="G50" s="83">
        <f t="shared" si="1"/>
        <v>24.21722078252703</v>
      </c>
      <c r="H50" s="84">
        <f t="shared" si="4"/>
        <v>1.5719583135754223</v>
      </c>
      <c r="I50" s="85">
        <f t="shared" si="4"/>
        <v>1.3857196650074621</v>
      </c>
    </row>
    <row r="51" spans="1:9" ht="12.75">
      <c r="A51" s="44" t="s">
        <v>64</v>
      </c>
      <c r="B51" s="70">
        <v>32373.7</v>
      </c>
      <c r="C51" s="62">
        <v>5590</v>
      </c>
      <c r="D51" s="71">
        <f t="shared" si="6"/>
        <v>17.26710261724795</v>
      </c>
      <c r="E51" s="70">
        <v>51005</v>
      </c>
      <c r="F51" s="62">
        <v>9557</v>
      </c>
      <c r="G51" s="60">
        <f t="shared" si="1"/>
        <v>18.737378688363886</v>
      </c>
      <c r="H51" s="76">
        <f t="shared" si="4"/>
        <v>1.5755072790567652</v>
      </c>
      <c r="I51" s="35">
        <f t="shared" si="4"/>
        <v>1.709660107334526</v>
      </c>
    </row>
    <row r="52" spans="1:9" ht="12.75">
      <c r="A52" s="44" t="s">
        <v>85</v>
      </c>
      <c r="B52" s="70">
        <v>0</v>
      </c>
      <c r="C52" s="62">
        <v>0</v>
      </c>
      <c r="D52" s="71" t="e">
        <f t="shared" si="6"/>
        <v>#DIV/0!</v>
      </c>
      <c r="E52" s="70">
        <v>123.3</v>
      </c>
      <c r="F52" s="62">
        <v>0</v>
      </c>
      <c r="G52" s="60">
        <f t="shared" si="1"/>
        <v>0</v>
      </c>
      <c r="H52" s="76"/>
      <c r="I52" s="35"/>
    </row>
    <row r="53" spans="1:9" ht="12.75">
      <c r="A53" s="44" t="s">
        <v>46</v>
      </c>
      <c r="B53" s="70">
        <v>25267</v>
      </c>
      <c r="C53" s="62">
        <v>12743.4</v>
      </c>
      <c r="D53" s="71">
        <f aca="true" t="shared" si="7" ref="D53:D69">C53/B53*100</f>
        <v>50.43495468397514</v>
      </c>
      <c r="E53" s="70">
        <v>23430</v>
      </c>
      <c r="F53" s="62">
        <v>14519.8</v>
      </c>
      <c r="G53" s="60">
        <f t="shared" si="1"/>
        <v>61.970977379428085</v>
      </c>
      <c r="H53" s="76">
        <f t="shared" si="4"/>
        <v>0.9272964736612973</v>
      </c>
      <c r="I53" s="35">
        <f t="shared" si="4"/>
        <v>1.1393976489790794</v>
      </c>
    </row>
    <row r="54" spans="1:9" ht="12.75">
      <c r="A54" s="44" t="s">
        <v>72</v>
      </c>
      <c r="B54" s="70">
        <v>62610.2</v>
      </c>
      <c r="C54" s="62">
        <v>16181.1</v>
      </c>
      <c r="D54" s="71">
        <f t="shared" si="7"/>
        <v>25.844191521509273</v>
      </c>
      <c r="E54" s="70">
        <v>112559.6</v>
      </c>
      <c r="F54" s="62">
        <v>21102.1</v>
      </c>
      <c r="G54" s="60">
        <f t="shared" si="1"/>
        <v>18.747490218515345</v>
      </c>
      <c r="H54" s="76">
        <f t="shared" si="4"/>
        <v>1.7977837476960625</v>
      </c>
      <c r="I54" s="35">
        <f t="shared" si="4"/>
        <v>1.304120239044317</v>
      </c>
    </row>
    <row r="55" spans="1:9" ht="12.75">
      <c r="A55" s="44" t="s">
        <v>47</v>
      </c>
      <c r="B55" s="70">
        <v>12185.5</v>
      </c>
      <c r="C55" s="62">
        <v>1868.4</v>
      </c>
      <c r="D55" s="71">
        <f t="shared" si="7"/>
        <v>15.332977719420624</v>
      </c>
      <c r="E55" s="70">
        <v>21066.6</v>
      </c>
      <c r="F55" s="62">
        <v>5237.6</v>
      </c>
      <c r="G55" s="60">
        <f t="shared" si="1"/>
        <v>24.862103993999984</v>
      </c>
      <c r="H55" s="76">
        <f t="shared" si="4"/>
        <v>1.728825243116819</v>
      </c>
      <c r="I55" s="35">
        <f t="shared" si="4"/>
        <v>2.8032541211731963</v>
      </c>
    </row>
    <row r="56" spans="1:9" ht="12.75">
      <c r="A56" s="86" t="s">
        <v>5</v>
      </c>
      <c r="B56" s="81">
        <f>SUM(B57:B60)</f>
        <v>371670.49999999994</v>
      </c>
      <c r="C56" s="82">
        <f>SUM(C57:C60)</f>
        <v>49592.80000000001</v>
      </c>
      <c r="D56" s="83">
        <f t="shared" si="7"/>
        <v>13.343216639469643</v>
      </c>
      <c r="E56" s="82">
        <f>SUM(E57:E60)</f>
        <v>222172.1</v>
      </c>
      <c r="F56" s="82">
        <f>SUM(F57:F60)</f>
        <v>58233.59999999999</v>
      </c>
      <c r="G56" s="83">
        <f t="shared" si="1"/>
        <v>26.211031898244645</v>
      </c>
      <c r="H56" s="84">
        <f t="shared" si="4"/>
        <v>0.5977663010650563</v>
      </c>
      <c r="I56" s="85">
        <f t="shared" si="4"/>
        <v>1.1742349695923597</v>
      </c>
    </row>
    <row r="57" spans="1:9" ht="12.75">
      <c r="A57" s="44" t="s">
        <v>48</v>
      </c>
      <c r="B57" s="70">
        <v>1307.6</v>
      </c>
      <c r="C57" s="62">
        <v>1101.8</v>
      </c>
      <c r="D57" s="71">
        <f t="shared" si="7"/>
        <v>84.26124197002142</v>
      </c>
      <c r="E57" s="70">
        <v>973.5</v>
      </c>
      <c r="F57" s="62">
        <v>567.5</v>
      </c>
      <c r="G57" s="60">
        <f t="shared" si="1"/>
        <v>58.29481253210067</v>
      </c>
      <c r="H57" s="76">
        <f t="shared" si="4"/>
        <v>0.7444937289691037</v>
      </c>
      <c r="I57" s="35">
        <f t="shared" si="4"/>
        <v>0.515066255218733</v>
      </c>
    </row>
    <row r="58" spans="1:9" ht="12.75">
      <c r="A58" s="44" t="s">
        <v>49</v>
      </c>
      <c r="B58" s="70">
        <v>332975.3</v>
      </c>
      <c r="C58" s="62">
        <v>39364.8</v>
      </c>
      <c r="D58" s="71">
        <f t="shared" si="7"/>
        <v>11.822138158596148</v>
      </c>
      <c r="E58" s="70">
        <v>139678.5</v>
      </c>
      <c r="F58" s="62">
        <v>44138.7</v>
      </c>
      <c r="G58" s="60">
        <f t="shared" si="1"/>
        <v>31.600210483359998</v>
      </c>
      <c r="H58" s="76">
        <f t="shared" si="4"/>
        <v>0.4194860699877739</v>
      </c>
      <c r="I58" s="35">
        <f t="shared" si="4"/>
        <v>1.1212733203267893</v>
      </c>
    </row>
    <row r="59" spans="1:9" ht="12.75">
      <c r="A59" s="44" t="s">
        <v>66</v>
      </c>
      <c r="B59" s="70">
        <v>30541.1</v>
      </c>
      <c r="C59" s="62">
        <v>6329.9</v>
      </c>
      <c r="D59" s="71">
        <f t="shared" si="7"/>
        <v>20.7258415708668</v>
      </c>
      <c r="E59" s="70">
        <v>73931.1</v>
      </c>
      <c r="F59" s="62">
        <v>9249.2</v>
      </c>
      <c r="G59" s="60">
        <f t="shared" si="1"/>
        <v>12.51056727141893</v>
      </c>
      <c r="H59" s="76">
        <f t="shared" si="4"/>
        <v>2.420708487906461</v>
      </c>
      <c r="I59" s="35">
        <f t="shared" si="4"/>
        <v>1.461192119938704</v>
      </c>
    </row>
    <row r="60" spans="1:9" ht="24">
      <c r="A60" s="44" t="s">
        <v>75</v>
      </c>
      <c r="B60" s="70">
        <v>6846.5</v>
      </c>
      <c r="C60" s="62">
        <v>2796.3</v>
      </c>
      <c r="D60" s="71">
        <f t="shared" si="7"/>
        <v>40.84276637698095</v>
      </c>
      <c r="E60" s="70">
        <v>7589</v>
      </c>
      <c r="F60" s="62">
        <v>4278.2</v>
      </c>
      <c r="G60" s="60">
        <f t="shared" si="1"/>
        <v>56.373698774542106</v>
      </c>
      <c r="H60" s="76">
        <f t="shared" si="4"/>
        <v>1.1084495727744104</v>
      </c>
      <c r="I60" s="35">
        <f t="shared" si="4"/>
        <v>1.5299502914565675</v>
      </c>
    </row>
    <row r="61" spans="1:9" ht="12.75">
      <c r="A61" s="86" t="s">
        <v>6</v>
      </c>
      <c r="B61" s="81">
        <f>SUM(B62:B66)</f>
        <v>620189</v>
      </c>
      <c r="C61" s="82">
        <f>SUM(C62:C66)</f>
        <v>322087.4</v>
      </c>
      <c r="D61" s="83">
        <f t="shared" si="7"/>
        <v>51.9337492280579</v>
      </c>
      <c r="E61" s="82">
        <f>SUM(E62:E66)</f>
        <v>675561.6000000001</v>
      </c>
      <c r="F61" s="82">
        <f>SUM(F62:F66)</f>
        <v>375053.3</v>
      </c>
      <c r="G61" s="83">
        <f t="shared" si="1"/>
        <v>55.51726149029192</v>
      </c>
      <c r="H61" s="84">
        <f t="shared" si="4"/>
        <v>1.089283428116268</v>
      </c>
      <c r="I61" s="85">
        <f t="shared" si="4"/>
        <v>1.1644457373992276</v>
      </c>
    </row>
    <row r="62" spans="1:9" ht="12.75">
      <c r="A62" s="44" t="s">
        <v>50</v>
      </c>
      <c r="B62" s="70">
        <v>185597.6</v>
      </c>
      <c r="C62" s="62">
        <v>91856.5</v>
      </c>
      <c r="D62" s="71">
        <f t="shared" si="7"/>
        <v>49.492288693388275</v>
      </c>
      <c r="E62" s="70">
        <v>192148.4</v>
      </c>
      <c r="F62" s="62">
        <v>93464.7</v>
      </c>
      <c r="G62" s="60">
        <f t="shared" si="1"/>
        <v>48.641935087671825</v>
      </c>
      <c r="H62" s="76">
        <f t="shared" si="4"/>
        <v>1.0352957150307978</v>
      </c>
      <c r="I62" s="35">
        <f t="shared" si="4"/>
        <v>1.0175077430557444</v>
      </c>
    </row>
    <row r="63" spans="1:9" ht="12.75">
      <c r="A63" s="44" t="s">
        <v>51</v>
      </c>
      <c r="B63" s="70">
        <v>356046.3</v>
      </c>
      <c r="C63" s="62">
        <v>188802.2</v>
      </c>
      <c r="D63" s="71">
        <f t="shared" si="7"/>
        <v>53.02742929781885</v>
      </c>
      <c r="E63" s="70">
        <v>384592</v>
      </c>
      <c r="F63" s="62">
        <v>219008.1</v>
      </c>
      <c r="G63" s="60">
        <f t="shared" si="1"/>
        <v>56.94556829055206</v>
      </c>
      <c r="H63" s="76">
        <f t="shared" si="4"/>
        <v>1.0801741234215887</v>
      </c>
      <c r="I63" s="35">
        <f t="shared" si="4"/>
        <v>1.1599870128631975</v>
      </c>
    </row>
    <row r="64" spans="1:9" ht="12.75">
      <c r="A64" s="44" t="s">
        <v>65</v>
      </c>
      <c r="B64" s="70">
        <v>53533.6</v>
      </c>
      <c r="C64" s="62">
        <v>29404.9</v>
      </c>
      <c r="D64" s="71">
        <f t="shared" si="7"/>
        <v>54.92793311116757</v>
      </c>
      <c r="E64" s="70">
        <v>71530.4</v>
      </c>
      <c r="F64" s="62">
        <v>45312.2</v>
      </c>
      <c r="G64" s="60">
        <f t="shared" si="1"/>
        <v>63.34677284063839</v>
      </c>
      <c r="H64" s="76">
        <f t="shared" si="4"/>
        <v>1.3361776529133105</v>
      </c>
      <c r="I64" s="35">
        <f t="shared" si="4"/>
        <v>1.5409744634397666</v>
      </c>
    </row>
    <row r="65" spans="1:9" ht="12.75">
      <c r="A65" s="44" t="s">
        <v>52</v>
      </c>
      <c r="B65" s="70">
        <v>461.3</v>
      </c>
      <c r="C65" s="62">
        <v>237.5</v>
      </c>
      <c r="D65" s="71">
        <f t="shared" si="7"/>
        <v>51.484933882505956</v>
      </c>
      <c r="E65" s="70">
        <v>497</v>
      </c>
      <c r="F65" s="62">
        <v>211.1</v>
      </c>
      <c r="G65" s="60">
        <f t="shared" si="1"/>
        <v>42.4748490945674</v>
      </c>
      <c r="H65" s="76">
        <f t="shared" si="4"/>
        <v>1.077389984825493</v>
      </c>
      <c r="I65" s="35">
        <f t="shared" si="4"/>
        <v>0.8888421052631579</v>
      </c>
    </row>
    <row r="66" spans="1:9" ht="12.75">
      <c r="A66" s="44" t="s">
        <v>53</v>
      </c>
      <c r="B66" s="70">
        <v>24550.2</v>
      </c>
      <c r="C66" s="62">
        <v>11786.3</v>
      </c>
      <c r="D66" s="71">
        <f t="shared" si="7"/>
        <v>48.00897752360469</v>
      </c>
      <c r="E66" s="70">
        <v>26793.8</v>
      </c>
      <c r="F66" s="62">
        <v>17057.2</v>
      </c>
      <c r="G66" s="60">
        <f t="shared" si="1"/>
        <v>63.66099620061358</v>
      </c>
      <c r="H66" s="76">
        <f t="shared" si="4"/>
        <v>1.0913882575294702</v>
      </c>
      <c r="I66" s="35">
        <f t="shared" si="4"/>
        <v>1.4472056540220426</v>
      </c>
    </row>
    <row r="67" spans="1:9" ht="12.75">
      <c r="A67" s="86" t="s">
        <v>33</v>
      </c>
      <c r="B67" s="81">
        <f>SUM(B68:B69)</f>
        <v>134145</v>
      </c>
      <c r="C67" s="82">
        <f>SUM(C68:C69)</f>
        <v>64975.9</v>
      </c>
      <c r="D67" s="83">
        <f t="shared" si="7"/>
        <v>48.437064370643704</v>
      </c>
      <c r="E67" s="82">
        <f>SUM(E68:E69)</f>
        <v>149082.4</v>
      </c>
      <c r="F67" s="82">
        <f>SUM(F68:F69)</f>
        <v>80566.3</v>
      </c>
      <c r="G67" s="83">
        <f t="shared" si="1"/>
        <v>54.04145626847971</v>
      </c>
      <c r="H67" s="84">
        <f t="shared" si="4"/>
        <v>1.1113526407991352</v>
      </c>
      <c r="I67" s="85">
        <f t="shared" si="4"/>
        <v>1.239941270532613</v>
      </c>
    </row>
    <row r="68" spans="1:9" ht="12.75">
      <c r="A68" s="44" t="s">
        <v>54</v>
      </c>
      <c r="B68" s="70">
        <v>98876</v>
      </c>
      <c r="C68" s="62">
        <v>47129.4</v>
      </c>
      <c r="D68" s="71">
        <f t="shared" si="7"/>
        <v>47.665156357457825</v>
      </c>
      <c r="E68" s="70">
        <v>112020.4</v>
      </c>
      <c r="F68" s="62">
        <v>58294.4</v>
      </c>
      <c r="G68" s="60">
        <f t="shared" si="1"/>
        <v>52.03909287951124</v>
      </c>
      <c r="H68" s="76">
        <f t="shared" si="4"/>
        <v>1.1329382256563776</v>
      </c>
      <c r="I68" s="35">
        <f t="shared" si="4"/>
        <v>1.2369009577885566</v>
      </c>
    </row>
    <row r="69" spans="1:9" ht="12.75">
      <c r="A69" s="44" t="s">
        <v>55</v>
      </c>
      <c r="B69" s="70">
        <v>35269</v>
      </c>
      <c r="C69" s="62">
        <v>17846.5</v>
      </c>
      <c r="D69" s="71">
        <f t="shared" si="7"/>
        <v>50.601094445547076</v>
      </c>
      <c r="E69" s="70">
        <v>37062</v>
      </c>
      <c r="F69" s="62">
        <v>22271.9</v>
      </c>
      <c r="G69" s="60">
        <f t="shared" si="1"/>
        <v>60.093626895472454</v>
      </c>
      <c r="H69" s="76">
        <f t="shared" si="4"/>
        <v>1.0508378462672603</v>
      </c>
      <c r="I69" s="35">
        <f t="shared" si="4"/>
        <v>1.247970190233379</v>
      </c>
    </row>
    <row r="70" spans="1:9" ht="12.75" customHeight="1" hidden="1">
      <c r="A70" s="29" t="s">
        <v>67</v>
      </c>
      <c r="B70" s="69">
        <f>B71</f>
        <v>0</v>
      </c>
      <c r="C70" s="64">
        <f>C71</f>
        <v>0</v>
      </c>
      <c r="D70" s="68">
        <v>0</v>
      </c>
      <c r="E70" s="69"/>
      <c r="F70" s="64"/>
      <c r="G70" s="68"/>
      <c r="H70" s="39" t="e">
        <f t="shared" si="4"/>
        <v>#DIV/0!</v>
      </c>
      <c r="I70" s="34" t="e">
        <f t="shared" si="4"/>
        <v>#DIV/0!</v>
      </c>
    </row>
    <row r="71" spans="1:9" ht="12.75" customHeight="1" hidden="1">
      <c r="A71" s="44" t="s">
        <v>68</v>
      </c>
      <c r="B71" s="70">
        <v>0</v>
      </c>
      <c r="C71" s="62">
        <v>0</v>
      </c>
      <c r="D71" s="71">
        <v>0</v>
      </c>
      <c r="E71" s="70"/>
      <c r="F71" s="62"/>
      <c r="G71" s="71"/>
      <c r="H71" s="76" t="e">
        <f t="shared" si="4"/>
        <v>#DIV/0!</v>
      </c>
      <c r="I71" s="35" t="e">
        <f t="shared" si="4"/>
        <v>#DIV/0!</v>
      </c>
    </row>
    <row r="72" spans="1:9" ht="12.75">
      <c r="A72" s="86" t="s">
        <v>7</v>
      </c>
      <c r="B72" s="81">
        <f>B73+B74+B75+B76+B77</f>
        <v>165722.7</v>
      </c>
      <c r="C72" s="82">
        <f>C73+C74+C75+C76+C77</f>
        <v>73141.6</v>
      </c>
      <c r="D72" s="83">
        <f aca="true" t="shared" si="8" ref="D72:D83">C72/B72*100</f>
        <v>44.13493142460266</v>
      </c>
      <c r="E72" s="82">
        <f>E73+E74+E75+E76+E77</f>
        <v>246948.2</v>
      </c>
      <c r="F72" s="82">
        <f>F73+F74+F75+F76+F77</f>
        <v>143592.80000000002</v>
      </c>
      <c r="G72" s="83">
        <f aca="true" t="shared" si="9" ref="G72:G77">F72/E72*100</f>
        <v>58.14693121877382</v>
      </c>
      <c r="H72" s="84">
        <f t="shared" si="4"/>
        <v>1.490128992588221</v>
      </c>
      <c r="I72" s="85">
        <f t="shared" si="4"/>
        <v>1.963216555284544</v>
      </c>
    </row>
    <row r="73" spans="1:9" ht="12.75">
      <c r="A73" s="44" t="s">
        <v>56</v>
      </c>
      <c r="B73" s="70">
        <v>3710</v>
      </c>
      <c r="C73" s="62">
        <v>2767.9</v>
      </c>
      <c r="D73" s="71">
        <f t="shared" si="8"/>
        <v>74.60646900269542</v>
      </c>
      <c r="E73" s="70">
        <v>4800</v>
      </c>
      <c r="F73" s="62">
        <v>2784.8</v>
      </c>
      <c r="G73" s="60">
        <f t="shared" si="9"/>
        <v>58.01666666666667</v>
      </c>
      <c r="H73" s="76">
        <f t="shared" si="4"/>
        <v>1.2938005390835579</v>
      </c>
      <c r="I73" s="35">
        <f t="shared" si="4"/>
        <v>1.0061057119115575</v>
      </c>
    </row>
    <row r="74" spans="1:9" ht="12.75">
      <c r="A74" s="44" t="s">
        <v>57</v>
      </c>
      <c r="B74" s="70">
        <v>90262.5</v>
      </c>
      <c r="C74" s="62">
        <v>41788</v>
      </c>
      <c r="D74" s="71">
        <f t="shared" si="8"/>
        <v>46.29608087522504</v>
      </c>
      <c r="E74" s="70">
        <v>117902.2</v>
      </c>
      <c r="F74" s="62">
        <v>48798</v>
      </c>
      <c r="G74" s="60">
        <f t="shared" si="9"/>
        <v>41.38854067184497</v>
      </c>
      <c r="H74" s="76">
        <f t="shared" si="4"/>
        <v>1.3062146517102895</v>
      </c>
      <c r="I74" s="35">
        <f t="shared" si="4"/>
        <v>1.1677515076098401</v>
      </c>
    </row>
    <row r="75" spans="1:9" ht="12.75">
      <c r="A75" s="44" t="s">
        <v>58</v>
      </c>
      <c r="B75" s="70">
        <v>12846.1</v>
      </c>
      <c r="C75" s="62">
        <v>1815</v>
      </c>
      <c r="D75" s="71">
        <f t="shared" si="8"/>
        <v>14.128801737492314</v>
      </c>
      <c r="E75" s="70">
        <v>11016.5</v>
      </c>
      <c r="F75" s="62">
        <v>7349.6</v>
      </c>
      <c r="G75" s="60">
        <f t="shared" si="9"/>
        <v>66.71447374392956</v>
      </c>
      <c r="H75" s="76">
        <f t="shared" si="4"/>
        <v>0.8575754509150637</v>
      </c>
      <c r="I75" s="35">
        <f t="shared" si="4"/>
        <v>4.049366391184574</v>
      </c>
    </row>
    <row r="76" spans="1:9" ht="12.75">
      <c r="A76" s="44" t="s">
        <v>59</v>
      </c>
      <c r="B76" s="70">
        <v>41463.4</v>
      </c>
      <c r="C76" s="62">
        <v>18043.1</v>
      </c>
      <c r="D76" s="71">
        <f t="shared" si="8"/>
        <v>43.5157271231978</v>
      </c>
      <c r="E76" s="70">
        <v>90434.3</v>
      </c>
      <c r="F76" s="62">
        <v>73652.7</v>
      </c>
      <c r="G76" s="60">
        <f t="shared" si="9"/>
        <v>81.44332404850813</v>
      </c>
      <c r="H76" s="76">
        <f t="shared" si="4"/>
        <v>2.1810632991988115</v>
      </c>
      <c r="I76" s="35">
        <f t="shared" si="4"/>
        <v>4.082042442817476</v>
      </c>
    </row>
    <row r="77" spans="1:9" ht="12.75">
      <c r="A77" s="44" t="s">
        <v>60</v>
      </c>
      <c r="B77" s="70">
        <v>17440.7</v>
      </c>
      <c r="C77" s="62">
        <v>8727.6</v>
      </c>
      <c r="D77" s="71">
        <f t="shared" si="8"/>
        <v>50.04156943241958</v>
      </c>
      <c r="E77" s="70">
        <v>22795.2</v>
      </c>
      <c r="F77" s="62">
        <v>11007.7</v>
      </c>
      <c r="G77" s="60">
        <f t="shared" si="9"/>
        <v>48.28955218642522</v>
      </c>
      <c r="H77" s="76">
        <f t="shared" si="4"/>
        <v>1.3070117598490887</v>
      </c>
      <c r="I77" s="35">
        <f t="shared" si="4"/>
        <v>1.261251661396031</v>
      </c>
    </row>
    <row r="78" spans="1:9" ht="12.75">
      <c r="A78" s="86" t="s">
        <v>34</v>
      </c>
      <c r="B78" s="81">
        <f>B79+B80+B81</f>
        <v>20063.1</v>
      </c>
      <c r="C78" s="82">
        <f>C79+C80+C81</f>
        <v>8308.1</v>
      </c>
      <c r="D78" s="83">
        <f t="shared" si="8"/>
        <v>41.40985191720124</v>
      </c>
      <c r="E78" s="82">
        <f>E79+E80+E81</f>
        <v>10392</v>
      </c>
      <c r="F78" s="82">
        <f>F79+F80+F81</f>
        <v>737.4000000000001</v>
      </c>
      <c r="G78" s="83">
        <f aca="true" t="shared" si="10" ref="G78:G83">F78/E78*100</f>
        <v>7.0958429561200935</v>
      </c>
      <c r="H78" s="84">
        <f t="shared" si="4"/>
        <v>0.5179658178447</v>
      </c>
      <c r="I78" s="85">
        <f t="shared" si="4"/>
        <v>0.08875675545551932</v>
      </c>
    </row>
    <row r="79" spans="1:9" ht="12.75">
      <c r="A79" s="44" t="s">
        <v>71</v>
      </c>
      <c r="B79" s="70">
        <v>11290.3</v>
      </c>
      <c r="C79" s="62">
        <v>5755.8</v>
      </c>
      <c r="D79" s="71">
        <f t="shared" si="8"/>
        <v>50.980044817232496</v>
      </c>
      <c r="E79" s="70">
        <v>1085</v>
      </c>
      <c r="F79" s="62">
        <v>531.1</v>
      </c>
      <c r="G79" s="60">
        <f t="shared" si="10"/>
        <v>48.94930875576037</v>
      </c>
      <c r="H79" s="76">
        <f t="shared" si="4"/>
        <v>0.0961001922003844</v>
      </c>
      <c r="I79" s="35">
        <f t="shared" si="4"/>
        <v>0.09227214288196255</v>
      </c>
    </row>
    <row r="80" spans="1:9" ht="12.75">
      <c r="A80" s="44" t="s">
        <v>79</v>
      </c>
      <c r="B80" s="70">
        <v>4437.8</v>
      </c>
      <c r="C80" s="62">
        <v>157.3</v>
      </c>
      <c r="D80" s="71">
        <f t="shared" si="8"/>
        <v>3.5445491009058543</v>
      </c>
      <c r="E80" s="70">
        <v>9307</v>
      </c>
      <c r="F80" s="62">
        <v>206.3</v>
      </c>
      <c r="G80" s="60">
        <f t="shared" si="10"/>
        <v>2.21661115289567</v>
      </c>
      <c r="H80" s="76">
        <f t="shared" si="4"/>
        <v>2.0972103294425164</v>
      </c>
      <c r="I80" s="35">
        <f t="shared" si="4"/>
        <v>1.3115066751430386</v>
      </c>
    </row>
    <row r="81" spans="1:9" ht="12.75">
      <c r="A81" s="44" t="s">
        <v>70</v>
      </c>
      <c r="B81" s="70">
        <v>4335</v>
      </c>
      <c r="C81" s="62">
        <v>2395</v>
      </c>
      <c r="D81" s="71">
        <f t="shared" si="8"/>
        <v>55.2479815455594</v>
      </c>
      <c r="E81" s="70">
        <v>0</v>
      </c>
      <c r="F81" s="62">
        <v>0</v>
      </c>
      <c r="G81" s="60" t="e">
        <f t="shared" si="10"/>
        <v>#DIV/0!</v>
      </c>
      <c r="H81" s="76">
        <f t="shared" si="4"/>
        <v>0</v>
      </c>
      <c r="I81" s="35">
        <f t="shared" si="4"/>
        <v>0</v>
      </c>
    </row>
    <row r="82" spans="1:9" ht="12.75">
      <c r="A82" s="86" t="s">
        <v>35</v>
      </c>
      <c r="B82" s="82">
        <v>4426.8</v>
      </c>
      <c r="C82" s="82">
        <v>2597.4</v>
      </c>
      <c r="D82" s="83">
        <f t="shared" si="8"/>
        <v>58.674437516942255</v>
      </c>
      <c r="E82" s="82">
        <v>3160</v>
      </c>
      <c r="F82" s="82">
        <v>1862.7</v>
      </c>
      <c r="G82" s="83">
        <f t="shared" si="10"/>
        <v>58.946202531645575</v>
      </c>
      <c r="H82" s="84">
        <f t="shared" si="4"/>
        <v>0.7138339206650401</v>
      </c>
      <c r="I82" s="85">
        <f t="shared" si="4"/>
        <v>0.7171402171402171</v>
      </c>
    </row>
    <row r="83" spans="1:9" ht="12.75">
      <c r="A83" s="93" t="s">
        <v>28</v>
      </c>
      <c r="B83" s="94">
        <f>B36+B45+B47+B50+B56+B61+B67+B72+B78+B82</f>
        <v>1559166.1</v>
      </c>
      <c r="C83" s="99">
        <f>C36+C45+C47+C50+C56+C61+C67+C70+C72+C78+C82</f>
        <v>608050.2000000001</v>
      </c>
      <c r="D83" s="96">
        <f t="shared" si="8"/>
        <v>38.9984235803998</v>
      </c>
      <c r="E83" s="99">
        <f>E36+E45+E47+E50+E56+E61+E67+E70+E72+E78+E82</f>
        <v>1659646.8</v>
      </c>
      <c r="F83" s="99">
        <f>F36+F45+F47+F50+F56+F61+F67+F70+F72+F78+F82</f>
        <v>773999.7000000001</v>
      </c>
      <c r="G83" s="96">
        <f t="shared" si="10"/>
        <v>46.63641083150946</v>
      </c>
      <c r="H83" s="97">
        <f t="shared" si="4"/>
        <v>1.0644451543680946</v>
      </c>
      <c r="I83" s="98">
        <f t="shared" si="4"/>
        <v>1.272920722664017</v>
      </c>
    </row>
    <row r="84" spans="1:9" ht="24.75" thickBot="1">
      <c r="A84" s="30" t="s">
        <v>29</v>
      </c>
      <c r="B84" s="72">
        <f>B34-B83</f>
        <v>-40700</v>
      </c>
      <c r="C84" s="73">
        <f>C34-C83</f>
        <v>8153.499999999884</v>
      </c>
      <c r="D84" s="74"/>
      <c r="E84" s="72">
        <f>E34-E83</f>
        <v>-27200</v>
      </c>
      <c r="F84" s="73">
        <v>8153.5</v>
      </c>
      <c r="G84" s="74"/>
      <c r="H84" s="40"/>
      <c r="I84" s="41"/>
    </row>
    <row r="85" spans="1:7" ht="12.75">
      <c r="A85" s="4"/>
      <c r="B85" s="4"/>
      <c r="C85" s="4"/>
      <c r="D85" s="4"/>
      <c r="E85" s="23" t="s">
        <v>37</v>
      </c>
      <c r="F85" s="24"/>
      <c r="G85" s="1"/>
    </row>
    <row r="86" spans="1:7" ht="12.75">
      <c r="A86" s="4"/>
      <c r="B86" s="4"/>
      <c r="C86" s="4"/>
      <c r="D86" s="4"/>
      <c r="E86" s="9"/>
      <c r="F86" s="10"/>
      <c r="G86" s="1"/>
    </row>
    <row r="87" spans="1:7" ht="12.75">
      <c r="A87" s="11"/>
      <c r="B87" s="11"/>
      <c r="C87" s="11"/>
      <c r="D87" s="11"/>
      <c r="E87" s="12"/>
      <c r="F87" s="13"/>
      <c r="G87" s="1"/>
    </row>
    <row r="88" spans="1:7" ht="12.75">
      <c r="A88" s="14"/>
      <c r="B88" s="14"/>
      <c r="C88" s="14"/>
      <c r="D88" s="14"/>
      <c r="E88" s="15"/>
      <c r="F88" s="15"/>
      <c r="G88" s="1"/>
    </row>
    <row r="89" spans="1:7" ht="12.75">
      <c r="A89" s="16"/>
      <c r="B89" s="16"/>
      <c r="C89" s="16"/>
      <c r="D89" s="16"/>
      <c r="E89" s="17"/>
      <c r="F89" s="17"/>
      <c r="G89" s="1"/>
    </row>
    <row r="90" spans="1:7" ht="12.75">
      <c r="A90" s="18"/>
      <c r="B90" s="18"/>
      <c r="C90" s="18"/>
      <c r="D90" s="18"/>
      <c r="E90" s="19"/>
      <c r="F90" s="19"/>
      <c r="G90" s="3"/>
    </row>
    <row r="91" spans="1:7" ht="12.75">
      <c r="A91" s="18"/>
      <c r="B91" s="18"/>
      <c r="C91" s="18"/>
      <c r="D91" s="18"/>
      <c r="E91" s="19"/>
      <c r="F91" s="19"/>
      <c r="G91" s="3"/>
    </row>
    <row r="92" spans="1:7" ht="12.75">
      <c r="A92" s="20"/>
      <c r="B92" s="20"/>
      <c r="C92" s="20"/>
      <c r="D92" s="20"/>
      <c r="E92" s="19"/>
      <c r="F92" s="19"/>
      <c r="G92" s="1"/>
    </row>
    <row r="93" spans="1:7" ht="12.75">
      <c r="A93" s="20"/>
      <c r="B93" s="20"/>
      <c r="C93" s="20"/>
      <c r="D93" s="20"/>
      <c r="E93" s="19"/>
      <c r="F93" s="19"/>
      <c r="G93" s="3"/>
    </row>
    <row r="94" spans="1:7" ht="12.75">
      <c r="A94" s="21"/>
      <c r="B94" s="21"/>
      <c r="C94" s="21"/>
      <c r="D94" s="21"/>
      <c r="E94" s="17"/>
      <c r="F94" s="17"/>
      <c r="G94" s="3"/>
    </row>
    <row r="95" spans="1:7" ht="12.75">
      <c r="A95" s="20"/>
      <c r="B95" s="20"/>
      <c r="C95" s="20"/>
      <c r="D95" s="20"/>
      <c r="E95" s="19"/>
      <c r="F95" s="19"/>
      <c r="G95" s="3"/>
    </row>
    <row r="96" spans="1:7" ht="12.75">
      <c r="A96" s="20"/>
      <c r="B96" s="20"/>
      <c r="C96" s="20"/>
      <c r="D96" s="20"/>
      <c r="E96" s="19"/>
      <c r="F96" s="22"/>
      <c r="G96" s="3"/>
    </row>
    <row r="97" spans="1:7" ht="12.75">
      <c r="A97" s="20"/>
      <c r="B97" s="20"/>
      <c r="C97" s="20"/>
      <c r="D97" s="20"/>
      <c r="E97" s="19"/>
      <c r="F97" s="22"/>
      <c r="G97" s="1"/>
    </row>
    <row r="98" spans="1:7" ht="15">
      <c r="A98" s="20"/>
      <c r="B98" s="20"/>
      <c r="C98" s="20"/>
      <c r="D98" s="20"/>
      <c r="E98" s="19"/>
      <c r="F98" s="22"/>
      <c r="G98" s="5"/>
    </row>
    <row r="99" spans="1:7" ht="15">
      <c r="A99" s="20"/>
      <c r="B99" s="20"/>
      <c r="C99" s="20"/>
      <c r="D99" s="20"/>
      <c r="E99" s="19"/>
      <c r="F99" s="22"/>
      <c r="G99" s="5"/>
    </row>
    <row r="100" spans="1:7" ht="15">
      <c r="A100" s="20"/>
      <c r="B100" s="20"/>
      <c r="C100" s="20"/>
      <c r="D100" s="20"/>
      <c r="E100" s="19"/>
      <c r="F100" s="22"/>
      <c r="G100" s="5"/>
    </row>
    <row r="101" spans="1:7" ht="15">
      <c r="A101" s="20"/>
      <c r="B101" s="20"/>
      <c r="C101" s="20"/>
      <c r="D101" s="20"/>
      <c r="E101" s="19"/>
      <c r="F101" s="22"/>
      <c r="G101" s="5"/>
    </row>
    <row r="102" spans="1:7" ht="15">
      <c r="A102" s="20"/>
      <c r="B102" s="20"/>
      <c r="C102" s="20"/>
      <c r="D102" s="20"/>
      <c r="E102" s="19"/>
      <c r="F102" s="22"/>
      <c r="G102" s="5"/>
    </row>
    <row r="103" spans="1:7" ht="15">
      <c r="A103" s="20"/>
      <c r="B103" s="20"/>
      <c r="C103" s="20"/>
      <c r="D103" s="20"/>
      <c r="E103" s="19"/>
      <c r="F103" s="22"/>
      <c r="G103" s="5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2022-01-11T08:02:14Z</cp:lastPrinted>
  <dcterms:created xsi:type="dcterms:W3CDTF">1999-05-18T09:48:14Z</dcterms:created>
  <dcterms:modified xsi:type="dcterms:W3CDTF">2023-07-04T03:22:56Z</dcterms:modified>
  <cp:category/>
  <cp:version/>
  <cp:contentType/>
  <cp:contentStatus/>
</cp:coreProperties>
</file>